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11.xml" ContentType="application/vnd.openxmlformats-officedocument.spreadsheetml.worksheet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1.xml" ContentType="application/vnd.openxmlformats-officedocument.spreadsheetml.externalLink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0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 tabRatio="941" firstSheet="1" activeTab="10"/>
    <workbookView xWindow="480" yWindow="45" windowWidth="27795" windowHeight="12600" firstSheet="1" activeTab="14"/>
  </bookViews>
  <sheets>
    <sheet name="foxz" sheetId="22" state="veryHidden" r:id="rId1"/>
    <sheet name="B2-TWTN" sheetId="2" r:id="rId2"/>
    <sheet name="B3-ODA" sheetId="3" r:id="rId3"/>
    <sheet name="B5-TĐ" sheetId="5" r:id="rId4"/>
    <sheet name="B6-QP" sheetId="6" r:id="rId5"/>
    <sheet name="B7-AN" sheetId="7" r:id="rId6"/>
    <sheet name="B10-VH" sheetId="10" r:id="rId7"/>
    <sheet name="B11-TNMT" sheetId="11" r:id="rId8"/>
    <sheet name="B12-NN" sheetId="12" r:id="rId9"/>
    <sheet name="B13-GT" sheetId="13" r:id="rId10"/>
    <sheet name="B14-CCHT" sheetId="14" r:id="rId11"/>
    <sheet name="B15-QLNN" sheetId="15" r:id="rId12"/>
    <sheet name="B17-NQ-71" sheetId="17" r:id="rId13"/>
    <sheet name="B18-NQ-06" sheetId="18" r:id="rId14"/>
    <sheet name="B19-XSKT" sheetId="19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0">'[1]PNT-QUOT-#3'!#REF!</definedName>
    <definedName name="\0051">#REF!</definedName>
    <definedName name="\0061">#REF!</definedName>
    <definedName name="\0061a">#REF!</definedName>
    <definedName name="\0062a">#REF!</definedName>
    <definedName name="\0062b">#REF!</definedName>
    <definedName name="\0062c">#REF!</definedName>
    <definedName name="\0063">#REF!</definedName>
    <definedName name="\0063a">#REF!</definedName>
    <definedName name="\0064">#REF!</definedName>
    <definedName name="\0081">#REF!</definedName>
    <definedName name="\0082">#REF!</definedName>
    <definedName name="\010">#REF!</definedName>
    <definedName name="\4001a">#REF!</definedName>
    <definedName name="\4001b">#REF!</definedName>
    <definedName name="\4002a">#REF!</definedName>
    <definedName name="\4002b">#REF!</definedName>
    <definedName name="\4003a">#REF!</definedName>
    <definedName name="\4003b">#REF!</definedName>
    <definedName name="\4004">#REF!</definedName>
    <definedName name="\4005">#REF!</definedName>
    <definedName name="\4006">#REF!</definedName>
    <definedName name="\4007">#REF!</definedName>
    <definedName name="\4013">#REF!</definedName>
    <definedName name="\4041">#REF!</definedName>
    <definedName name="\4042">#REF!</definedName>
    <definedName name="\4043">#REF!</definedName>
    <definedName name="\4044">#REF!</definedName>
    <definedName name="\4051">#REF!</definedName>
    <definedName name="\4052">#REF!</definedName>
    <definedName name="\4053">#REF!</definedName>
    <definedName name="\4054">#REF!</definedName>
    <definedName name="\4055">#REF!</definedName>
    <definedName name="\4056">#REF!</definedName>
    <definedName name="\4057">#REF!</definedName>
    <definedName name="\4061">#REF!</definedName>
    <definedName name="\4062">#REF!</definedName>
    <definedName name="\4063">#REF!</definedName>
    <definedName name="\4064">#REF!</definedName>
    <definedName name="\4065">#REF!</definedName>
    <definedName name="\4066">#REF!</definedName>
    <definedName name="\4071">#REF!</definedName>
    <definedName name="\4072">#REF!</definedName>
    <definedName name="\4073">#REF!</definedName>
    <definedName name="\4074">#REF!</definedName>
    <definedName name="\4075">#REF!</definedName>
    <definedName name="\4076">#REF!</definedName>
    <definedName name="\5001">#REF!</definedName>
    <definedName name="\50010a">#REF!</definedName>
    <definedName name="\50010b">#REF!</definedName>
    <definedName name="\50011a">#REF!</definedName>
    <definedName name="\50011b">#REF!</definedName>
    <definedName name="\50011c">#REF!</definedName>
    <definedName name="\5002">#REF!</definedName>
    <definedName name="\5003a">#REF!</definedName>
    <definedName name="\5003b">#REF!</definedName>
    <definedName name="\5004a">#REF!</definedName>
    <definedName name="\5004b">#REF!</definedName>
    <definedName name="\5004c">#REF!</definedName>
    <definedName name="\5004d">#REF!</definedName>
    <definedName name="\5004e">#REF!</definedName>
    <definedName name="\5004f">#REF!</definedName>
    <definedName name="\5004g">#REF!</definedName>
    <definedName name="\5005a">#REF!</definedName>
    <definedName name="\5005b">#REF!</definedName>
    <definedName name="\5005c">#REF!</definedName>
    <definedName name="\5006">#REF!</definedName>
    <definedName name="\5007">#REF!</definedName>
    <definedName name="\5008a">#REF!</definedName>
    <definedName name="\5008b">#REF!</definedName>
    <definedName name="\5009">#REF!</definedName>
    <definedName name="\5021">#REF!</definedName>
    <definedName name="\5022">#REF!</definedName>
    <definedName name="\5023">#REF!</definedName>
    <definedName name="\5041">#REF!</definedName>
    <definedName name="\5045">#REF!</definedName>
    <definedName name="\505">#REF!</definedName>
    <definedName name="\506">#REF!</definedName>
    <definedName name="\5081">#REF!</definedName>
    <definedName name="\5082">#REF!</definedName>
    <definedName name="\6001a">#REF!</definedName>
    <definedName name="\6001b">#REF!</definedName>
    <definedName name="\6001c">#REF!</definedName>
    <definedName name="\6002">#REF!</definedName>
    <definedName name="\6003">#REF!</definedName>
    <definedName name="\6004">#REF!</definedName>
    <definedName name="\6012">#REF!</definedName>
    <definedName name="\6021">#REF!</definedName>
    <definedName name="\6051">#REF!</definedName>
    <definedName name="\6052">#REF!</definedName>
    <definedName name="\6053">#REF!</definedName>
    <definedName name="\6055">#REF!</definedName>
    <definedName name="\6061">#REF!</definedName>
    <definedName name="\6101">#REF!</definedName>
    <definedName name="\6102">#REF!</definedName>
    <definedName name="\6121">#REF!</definedName>
    <definedName name="\6122">#REF!</definedName>
    <definedName name="\6123">#REF!</definedName>
    <definedName name="\6125">#REF!</definedName>
    <definedName name="\T">#REF!</definedName>
    <definedName name="\z">'[1]COAT&amp;WRAP-QIOT-#3'!#REF!</definedName>
    <definedName name="_____a1">{"'Sheet1'!$L$16"}</definedName>
    <definedName name="_____CON1">#REF!</definedName>
    <definedName name="_____CON2">#REF!</definedName>
    <definedName name="_____lap1">#REF!</definedName>
    <definedName name="_____lap2">#REF!</definedName>
    <definedName name="_____NET2">#REF!</definedName>
    <definedName name="____a1">{"'Sheet1'!$L$16"}</definedName>
    <definedName name="____CON1">#REF!</definedName>
    <definedName name="____CON2">#REF!</definedName>
    <definedName name="____h1">{"'Sheet1'!$L$16"}</definedName>
    <definedName name="____h3">{"'Sheet1'!$L$16"}</definedName>
    <definedName name="____lap1">#REF!</definedName>
    <definedName name="____lap2">#REF!</definedName>
    <definedName name="____NET2">#REF!</definedName>
    <definedName name="____PA3">{"'Sheet1'!$L$16"}</definedName>
    <definedName name="____TK155">#REF!</definedName>
    <definedName name="____TK422">#REF!</definedName>
    <definedName name="___a1">{"'Sheet1'!$L$16"}</definedName>
    <definedName name="___CON1">#REF!</definedName>
    <definedName name="___CON2">#REF!</definedName>
    <definedName name="___dao1">'[2]CT Thang Mo'!$B$189:$H$189</definedName>
    <definedName name="___dbu1">'[2]CT Thang Mo'!#REF!</definedName>
    <definedName name="___dbu2">'[2]CT Thang Mo'!$B$93:$F$93</definedName>
    <definedName name="___h1">{"'Sheet1'!$L$16"}</definedName>
    <definedName name="___h10">{#N/A,#N/A,FALSE,"Chi tiÆt"}</definedName>
    <definedName name="___h2">{"'Sheet1'!$L$16"}</definedName>
    <definedName name="___h3">{"'Sheet1'!$L$16"}</definedName>
    <definedName name="___h5">{"'Sheet1'!$L$16"}</definedName>
    <definedName name="___h6">{"'Sheet1'!$L$16"}</definedName>
    <definedName name="___h7">{"'Sheet1'!$L$16"}</definedName>
    <definedName name="___h8">{"'Sheet1'!$L$16"}</definedName>
    <definedName name="___h9">{"'Sheet1'!$L$16"}</definedName>
    <definedName name="___lap1">#REF!</definedName>
    <definedName name="___lap2">#REF!</definedName>
    <definedName name="___NET2">#REF!</definedName>
    <definedName name="___PA3">{"'Sheet1'!$L$16"}</definedName>
    <definedName name="___TK155">#REF!</definedName>
    <definedName name="___TK422">#REF!</definedName>
    <definedName name="___vc1">'[2]CT Thang Mo'!$B$34:$H$34</definedName>
    <definedName name="___vc2">'[2]CT Thang Mo'!$B$35:$H$35</definedName>
    <definedName name="___vc3">'[2]CT Thang Mo'!$B$36:$H$36</definedName>
    <definedName name="__a1">{"'Sheet1'!$L$16"}</definedName>
    <definedName name="__boi1">#REF!</definedName>
    <definedName name="__boi2">#REF!</definedName>
    <definedName name="__boi3">#REF!</definedName>
    <definedName name="__boi4">#REF!</definedName>
    <definedName name="__btm10">#REF!</definedName>
    <definedName name="__btm100">#REF!</definedName>
    <definedName name="__BTM250">#REF!</definedName>
    <definedName name="__btM300">#REF!</definedName>
    <definedName name="__cao1">#REF!</definedName>
    <definedName name="__cao2">#REF!</definedName>
    <definedName name="__cao3">#REF!</definedName>
    <definedName name="__cao4">#REF!</definedName>
    <definedName name="__cao5">#REF!</definedName>
    <definedName name="__cao6">#REF!</definedName>
    <definedName name="__CON1">#REF!</definedName>
    <definedName name="__CON2">#REF!</definedName>
    <definedName name="__Count">9</definedName>
    <definedName name="__dai1">#REF!</definedName>
    <definedName name="__dai2">#REF!</definedName>
    <definedName name="__dai3">#REF!</definedName>
    <definedName name="__dai4">#REF!</definedName>
    <definedName name="__dai5">#REF!</definedName>
    <definedName name="__dai6">#REF!</definedName>
    <definedName name="__dan1">#REF!</definedName>
    <definedName name="__dan2">#REF!</definedName>
    <definedName name="__dao1">#REF!</definedName>
    <definedName name="__dbu1">#REF!</definedName>
    <definedName name="__dbu2">#REF!</definedName>
    <definedName name="__ddn400">#REF!</definedName>
    <definedName name="__ddn600">#REF!</definedName>
    <definedName name="__gon4">#REF!</definedName>
    <definedName name="__h1">{"'Sheet1'!$L$16"}</definedName>
    <definedName name="__h10">{#N/A,#N/A,FALSE,"Chi tiÆt"}</definedName>
    <definedName name="__h2">{"'Sheet1'!$L$16"}</definedName>
    <definedName name="__h3">{"'Sheet1'!$L$16"}</definedName>
    <definedName name="__h5">{"'Sheet1'!$L$16"}</definedName>
    <definedName name="__h6">{"'Sheet1'!$L$16"}</definedName>
    <definedName name="__h7">{"'Sheet1'!$L$16"}</definedName>
    <definedName name="__h8">{"'Sheet1'!$L$16"}</definedName>
    <definedName name="__h9">{"'Sheet1'!$L$16"}</definedName>
    <definedName name="__hom2">#REF!</definedName>
    <definedName name="__Key1">[3]BKq2!#REF!</definedName>
    <definedName name="__Key2">[3]BKq2!#REF!</definedName>
    <definedName name="__KM188">#REF!</definedName>
    <definedName name="__km189">#REF!</definedName>
    <definedName name="__km190">#REF!</definedName>
    <definedName name="__km191">#REF!</definedName>
    <definedName name="__km192">#REF!</definedName>
    <definedName name="__km193">#REF!</definedName>
    <definedName name="__km194">#REF!</definedName>
    <definedName name="__km195">#REF!</definedName>
    <definedName name="__km196">#REF!</definedName>
    <definedName name="__km197">#REF!</definedName>
    <definedName name="__km198">#REF!</definedName>
    <definedName name="__lap1">#REF!</definedName>
    <definedName name="__lap2">#REF!</definedName>
    <definedName name="__MAC12">#REF!</definedName>
    <definedName name="__MAC46">#REF!</definedName>
    <definedName name="__NCL100">#REF!</definedName>
    <definedName name="__NCL200">#REF!</definedName>
    <definedName name="__NCL250">#REF!</definedName>
    <definedName name="__NET2">#REF!</definedName>
    <definedName name="__nin190">#REF!</definedName>
    <definedName name="__NSO2">{"'Sheet1'!$L$16"}</definedName>
    <definedName name="__PA3">{"'Sheet1'!$L$16"}</definedName>
    <definedName name="__phi10">#REF!</definedName>
    <definedName name="__phi12">#REF!</definedName>
    <definedName name="__phi14">#REF!</definedName>
    <definedName name="__phi16">#REF!</definedName>
    <definedName name="__phi18">#REF!</definedName>
    <definedName name="__phi20">#REF!</definedName>
    <definedName name="__phi22">#REF!</definedName>
    <definedName name="__phi25">#REF!</definedName>
    <definedName name="__phi28">#REF!</definedName>
    <definedName name="__phi6">#REF!</definedName>
    <definedName name="__phi8">#REF!</definedName>
    <definedName name="__PL1242">#REF!</definedName>
    <definedName name="__sat10">#REF!</definedName>
    <definedName name="__sat14">#REF!</definedName>
    <definedName name="__sat16">#REF!</definedName>
    <definedName name="__sat20">#REF!</definedName>
    <definedName name="__sat8">#REF!</definedName>
    <definedName name="__sc1">#REF!</definedName>
    <definedName name="__SC2">#REF!</definedName>
    <definedName name="__sc3">#REF!</definedName>
    <definedName name="__slg1">#REF!</definedName>
    <definedName name="__slg2">#REF!</definedName>
    <definedName name="__slg3">#REF!</definedName>
    <definedName name="__slg4">#REF!</definedName>
    <definedName name="__slg5">#REF!</definedName>
    <definedName name="__slg6">#REF!</definedName>
    <definedName name="__SN3">#REF!</definedName>
    <definedName name="__sua20">#REF!</definedName>
    <definedName name="__sua30">#REF!</definedName>
    <definedName name="__TB1">#REF!</definedName>
    <definedName name="__TH1">#REF!</definedName>
    <definedName name="__TH2">#REF!</definedName>
    <definedName name="__TH3">#REF!</definedName>
    <definedName name="__TK155">#REF!</definedName>
    <definedName name="__TK422">#REF!</definedName>
    <definedName name="__TL1">#REF!</definedName>
    <definedName name="__TL2">#REF!</definedName>
    <definedName name="__TL3">#REF!</definedName>
    <definedName name="__TLA120">#REF!</definedName>
    <definedName name="__TLA35">#REF!</definedName>
    <definedName name="__TLA50">#REF!</definedName>
    <definedName name="__TLA70">#REF!</definedName>
    <definedName name="__TLA95">#REF!</definedName>
    <definedName name="__vc1">#REF!</definedName>
    <definedName name="__vc2">#REF!</definedName>
    <definedName name="__vc3">#REF!</definedName>
    <definedName name="__VL100">#REF!</definedName>
    <definedName name="__vl2">{"'Sheet1'!$L$16"}</definedName>
    <definedName name="__VL250">#REF!</definedName>
    <definedName name="_01_01_99">#REF!</definedName>
    <definedName name="_01_02_99">#REF!</definedName>
    <definedName name="_01_03_99">#REF!</definedName>
    <definedName name="_01_04_99">#REF!</definedName>
    <definedName name="_01_05_99">#REF!</definedName>
    <definedName name="_01_06_99">#REF!</definedName>
    <definedName name="_01_07_99">#REF!</definedName>
    <definedName name="_01_08_1999">#REF!</definedName>
    <definedName name="_01_11_2001">#N/A</definedName>
    <definedName name="_073">"DIEU CHINH"</definedName>
    <definedName name="_1">#N/A</definedName>
    <definedName name="_1000A01">#N/A</definedName>
    <definedName name="_10SOÁ_LÖÔÏNG">#REF!</definedName>
    <definedName name="_12TEÂN_HAØNG">#REF!</definedName>
    <definedName name="_14TEÂN_KHAÙCH_HAØ">#REF!</definedName>
    <definedName name="_16THAØNH_TIEÀN">#REF!</definedName>
    <definedName name="_18TRÒ_GIAÙ">#REF!</definedName>
    <definedName name="_1BA1025">[4]MTP!#REF!</definedName>
    <definedName name="_1BA1037">[4]MTP!#REF!</definedName>
    <definedName name="_1BA1050">[4]MTP!#REF!</definedName>
    <definedName name="_1BA1075">[4]MTP!#REF!</definedName>
    <definedName name="_1BA1100">[4]MTP!#REF!</definedName>
    <definedName name="_1BA2500">#REF!</definedName>
    <definedName name="_1BA3025">[4]MTP!#REF!</definedName>
    <definedName name="_1BA3037">[4]MTP!#REF!</definedName>
    <definedName name="_1BA3050">[4]MTP!#REF!</definedName>
    <definedName name="_1BA305G">[4]MTP!#REF!</definedName>
    <definedName name="_1BA3075">[4]MTP!#REF!</definedName>
    <definedName name="_1BA3100">[4]MTP!#REF!</definedName>
    <definedName name="_1BA3160">[4]MTP!#REF!</definedName>
    <definedName name="_1BA3250">#REF!</definedName>
    <definedName name="_1BA3320">[4]MTP!#REF!</definedName>
    <definedName name="_1BA3400">[4]MTP!#REF!</definedName>
    <definedName name="_1BA400P">#REF!</definedName>
    <definedName name="_1CAP001">#REF!</definedName>
    <definedName name="_1CAP002">[5]MTP!#REF!</definedName>
    <definedName name="_1CAP003">[4]MTP!#REF!</definedName>
    <definedName name="_1CAPTU1">[6]MTP!#REF!</definedName>
    <definedName name="_1CDHT01">[4]MTP!#REF!</definedName>
    <definedName name="_1CDHT02">[4]MTP!#REF!</definedName>
    <definedName name="_1CHANG1">[4]MTP!#REF!</definedName>
    <definedName name="_1DA0801">[4]MTP!#REF!</definedName>
    <definedName name="_1DA0802">[4]MTP!#REF!</definedName>
    <definedName name="_1DA1201">[4]MTP!#REF!</definedName>
    <definedName name="_1DA2001">[4]MTP!#REF!</definedName>
    <definedName name="_1DA2401">[7]MTP!#REF!</definedName>
    <definedName name="_1DA2402">[7]MTP!#REF!</definedName>
    <definedName name="_1DA3201">[7]MTP!#REF!</definedName>
    <definedName name="_1DA3202">[7]MTP!#REF!</definedName>
    <definedName name="_1DA3203">[7]MTP!#REF!</definedName>
    <definedName name="_1DA3204">[4]MTP!#REF!</definedName>
    <definedName name="_1DAU001">[4]MTP!#REF!</definedName>
    <definedName name="_1DAU002">#REF!</definedName>
    <definedName name="_1DAU003">[4]MTP!#REF!</definedName>
    <definedName name="_1DCTT48">[4]MTP!#REF!</definedName>
    <definedName name="_1DDAY03">#REF!</definedName>
    <definedName name="_1DDTT01">#REF!</definedName>
    <definedName name="_1DK1001">[4]MTP!#REF!</definedName>
    <definedName name="_1DK3001">[4]MTP!#REF!</definedName>
    <definedName name="_1FCO101">#REF!</definedName>
    <definedName name="_1GIA101">#REF!</definedName>
    <definedName name="_1KD22B1">[4]MTP!#REF!</definedName>
    <definedName name="_1KDM22T">[4]MTP!#REF!</definedName>
    <definedName name="_1KEP001">[4]MTP!#REF!</definedName>
    <definedName name="_1LA1001">#REF!</definedName>
    <definedName name="_1LCAP01">[4]MTP!#REF!</definedName>
    <definedName name="_1MCCBO2">#REF!</definedName>
    <definedName name="_1NEO001">[7]MTP!#REF!</definedName>
    <definedName name="_1PKCAP1">#REF!</definedName>
    <definedName name="_1PKIEN1">[4]MTP!#REF!</definedName>
    <definedName name="_1PKTT01">#REF!</definedName>
    <definedName name="_1SDUNG1">[7]MTP!#REF!</definedName>
    <definedName name="_1STREO1">[4]MTP!#REF!</definedName>
    <definedName name="_1STREO2">[4]MTP!#REF!</definedName>
    <definedName name="_1STREO3">[4]MTP!#REF!</definedName>
    <definedName name="_1TCD101">#REF!</definedName>
    <definedName name="_1TCD201">#REF!</definedName>
    <definedName name="_1TD1001">[4]MTP!#REF!</definedName>
    <definedName name="_1TD1002">[4]MTP!#REF!</definedName>
    <definedName name="_1TD2001">#REF!</definedName>
    <definedName name="_1TIHT01">#REF!</definedName>
    <definedName name="_1TIHT02">[4]MTP!#REF!</definedName>
    <definedName name="_1TIHT03">[4]MTP!#REF!</definedName>
    <definedName name="_1TIHT04">[4]MTP!#REF!</definedName>
    <definedName name="_1TIHT05">[4]MTP!#REF!</definedName>
    <definedName name="_1TRU121">#REF!</definedName>
    <definedName name="_1UCLEV1">[4]MTP!#REF!</definedName>
    <definedName name="_2">#N/A</definedName>
    <definedName name="_20TRÒ_GIAÙ__VAT">#REF!</definedName>
    <definedName name="_2BLA100">#REF!</definedName>
    <definedName name="_2CHAG01">[4]MTP!#REF!</definedName>
    <definedName name="_2CHAG02">[4]MTP!#REF!</definedName>
    <definedName name="_2CHDG01">[4]MTP!#REF!</definedName>
    <definedName name="_2CHDG02">[4]MTP!#REF!</definedName>
    <definedName name="_2CHGI01">[4]MTP!#REF!</definedName>
    <definedName name="_2CHSG01">[4]MTP!#REF!</definedName>
    <definedName name="_2COTT48">[4]MTP!#REF!</definedName>
    <definedName name="_2DA0801">[4]MTP!#REF!</definedName>
    <definedName name="_2DA0802">[4]MTP!#REF!</definedName>
    <definedName name="_2DA2001">[4]MTP!#REF!</definedName>
    <definedName name="_2DA2002">[4]MTP!#REF!</definedName>
    <definedName name="_2DA2401">[4]MTP!#REF!</definedName>
    <definedName name="_2DA2402">[4]MTP!#REF!</definedName>
    <definedName name="_2DA2403">[4]MTP!#REF!</definedName>
    <definedName name="_2DA2404">[4]MTP!#REF!</definedName>
    <definedName name="_2DA2405">[4]MTP!#REF!</definedName>
    <definedName name="_2DA2406">[4]MTP!#REF!</definedName>
    <definedName name="_2DA3202">[4]MTP!#REF!</definedName>
    <definedName name="_2DAL201">#REF!</definedName>
    <definedName name="_2DCT001">[4]MTP!#REF!</definedName>
    <definedName name="_2DDAY01">[4]MTP!#REF!</definedName>
    <definedName name="_2DS1P01">[4]MTP!#REF!</definedName>
    <definedName name="_2DS3P01">[4]MTP!#REF!</definedName>
    <definedName name="_2FCO100">[4]MTP!#REF!</definedName>
    <definedName name="_2FCO200">[4]MTP!#REF!</definedName>
    <definedName name="_2KD0221">[4]MTP!#REF!</definedName>
    <definedName name="_2KD0223">[4]MTP!#REF!</definedName>
    <definedName name="_2KD0481">[4]MTP!#REF!</definedName>
    <definedName name="_2KD0500">[4]MTP!#REF!</definedName>
    <definedName name="_2KD0501">[4]MTP!#REF!</definedName>
    <definedName name="_2KD0502">[4]MTP!#REF!</definedName>
    <definedName name="_2KD0700">[4]MTP!#REF!</definedName>
    <definedName name="_2KD0701">[4]MTP!#REF!</definedName>
    <definedName name="_2KD0702">[4]MTP!#REF!</definedName>
    <definedName name="_2KD0950">[4]MTP!#REF!</definedName>
    <definedName name="_2KD0951">[4]MTP!#REF!</definedName>
    <definedName name="_2KD1501">[4]MTP!#REF!</definedName>
    <definedName name="_2KD1502">[4]MTP!#REF!</definedName>
    <definedName name="_2KD22B1">[4]MTP!#REF!</definedName>
    <definedName name="_2KD2401">[4]MTP!#REF!</definedName>
    <definedName name="_2KD48B1">[4]MTP!#REF!</definedName>
    <definedName name="_2LA1001">[4]MTP!#REF!</definedName>
    <definedName name="_2LBCO01">[4]MTP!#REF!</definedName>
    <definedName name="_2LBS001">[4]MTP!#REF!</definedName>
    <definedName name="_2MONG01">[4]MTP!#REF!</definedName>
    <definedName name="_2NEO001">[4]MTP!#REF!</definedName>
    <definedName name="_2NHANH1">[4]MTP!#REF!</definedName>
    <definedName name="_2OILS01">[4]MTP!#REF!</definedName>
    <definedName name="_2PKTT01">[4]MTP!#REF!</definedName>
    <definedName name="_2RECLO1">[4]MTP!#REF!</definedName>
    <definedName name="_2SDINH1">[4]MTP!#REF!</definedName>
    <definedName name="_2SDUNG1">[4]MTP!#REF!</definedName>
    <definedName name="_2SDUNG4">[8]MTP!#REF!</definedName>
    <definedName name="_2STREO1">[4]MTP!#REF!</definedName>
    <definedName name="_2STREO2">[4]MTP!#REF!</definedName>
    <definedName name="_2STREO3">[4]MTP!#REF!</definedName>
    <definedName name="_2STREO4">[4]MTP!#REF!</definedName>
    <definedName name="_2STREO7">[9]MTP!#REF!</definedName>
    <definedName name="_2SUDO01">[4]MTP!#REF!</definedName>
    <definedName name="_2TDIA01">[4]MTP!#REF!</definedName>
    <definedName name="_2TDTD01">[4]MTP!#REF!</definedName>
    <definedName name="_2TRU121">[4]MTP!#REF!</definedName>
    <definedName name="_2TRU122">[4]MTP!#REF!</definedName>
    <definedName name="_2TRU141">[4]MTP!#REF!</definedName>
    <definedName name="_2TU3100">[4]MTP!#REF!</definedName>
    <definedName name="_2TU6100">[4]MTP!#REF!</definedName>
    <definedName name="_2UCLEV1">[4]MTP!#REF!</definedName>
    <definedName name="_2UCLEV2">[8]MTP!#REF!</definedName>
    <definedName name="_2VTLT01">[4]MTP!#REF!</definedName>
    <definedName name="_3ABC501">[4]MTP!#REF!</definedName>
    <definedName name="_3ABC701">[4]MTP!#REF!</definedName>
    <definedName name="_3ABC951">[4]MTP!#REF!</definedName>
    <definedName name="_3BLXMD">#REF!</definedName>
    <definedName name="_3BRANCH">[4]MTP!#REF!</definedName>
    <definedName name="_3BTHT01">[4]MTP!#REF!</definedName>
    <definedName name="_3BTHT02">[4]MTP!#REF!</definedName>
    <definedName name="_3BTHT11">[4]MTP!#REF!</definedName>
    <definedName name="_3CHAG01">[4]MTP!#REF!</definedName>
    <definedName name="_3CHAG02">[4]MTP!#REF!</definedName>
    <definedName name="_3CHAG03">[4]MTP!#REF!</definedName>
    <definedName name="_3CHAG04">[4]MTP!#REF!</definedName>
    <definedName name="_3CHDG01">[4]MTP!#REF!</definedName>
    <definedName name="_3CHDG02">[4]MTP!#REF!</definedName>
    <definedName name="_3CHDG03">[4]MTP!#REF!</definedName>
    <definedName name="_3CHDG04">[4]MTP!#REF!</definedName>
    <definedName name="_3CHSG01">[4]MTP!#REF!</definedName>
    <definedName name="_3CHSG02">[4]MTP!#REF!</definedName>
    <definedName name="_3CLHT01">[4]MTP!#REF!</definedName>
    <definedName name="_3CLHT02">[4]MTP!#REF!</definedName>
    <definedName name="_3CLHT03">[4]MTP!#REF!</definedName>
    <definedName name="_3COABC1">[4]MTP!#REF!</definedName>
    <definedName name="_3CPHA01">[4]MTP!#REF!</definedName>
    <definedName name="_3DA0001">[4]MTP!#REF!</definedName>
    <definedName name="_3DA0002">[4]MTP!#REF!</definedName>
    <definedName name="_3DCT001">[4]MTP!#REF!</definedName>
    <definedName name="_3DUPLEX">[4]MTP!#REF!</definedName>
    <definedName name="_3FERRU1">[4]MTP!#REF!</definedName>
    <definedName name="_3FERRU2">[4]MTP!#REF!</definedName>
    <definedName name="_3KD3501">[4]MTP!#REF!</definedName>
    <definedName name="_3KD3502">[4]MTP!#REF!</definedName>
    <definedName name="_3KD3511">[4]MTP!#REF!</definedName>
    <definedName name="_3KD3801">[4]MTP!#REF!</definedName>
    <definedName name="_3KD4801">[4]MTP!#REF!</definedName>
    <definedName name="_3KD5011">[4]MTP!#REF!</definedName>
    <definedName name="_3KD7501">[4]MTP!#REF!</definedName>
    <definedName name="_3KD9501">[4]MTP!#REF!</definedName>
    <definedName name="_3LABC01">[4]MTP!#REF!</definedName>
    <definedName name="_3LONG01">[4]MTP!#REF!</definedName>
    <definedName name="_3LONG02">[4]MTP!#REF!</definedName>
    <definedName name="_3LONG03">[4]MTP!#REF!</definedName>
    <definedName name="_3LONG04">[4]MTP!#REF!</definedName>
    <definedName name="_3LSON01">[4]MTP!#REF!</definedName>
    <definedName name="_3LSON02">[4]MTP!#REF!</definedName>
    <definedName name="_3LSON03">[4]MTP!#REF!</definedName>
    <definedName name="_3LSON04">[4]MTP!#REF!</definedName>
    <definedName name="_3LSON05">[4]MTP!#REF!</definedName>
    <definedName name="_3LSON06">[4]MTP!#REF!</definedName>
    <definedName name="_3LSON07">[4]MTP!#REF!</definedName>
    <definedName name="_3LSON08">[4]MTP!#REF!</definedName>
    <definedName name="_3LSON09">[4]MTP!#REF!</definedName>
    <definedName name="_3LSON10">[4]MTP!#REF!</definedName>
    <definedName name="_3LSON11">[4]MTP!#REF!</definedName>
    <definedName name="_3LSON12">[4]MTP!#REF!</definedName>
    <definedName name="_3LSON13">[4]MTP!#REF!</definedName>
    <definedName name="_3LSON14">[4]MTP!#REF!</definedName>
    <definedName name="_3LSON15">[4]MTP!#REF!</definedName>
    <definedName name="_3LSON16">[4]MTP!#REF!</definedName>
    <definedName name="_3LSON17">[4]MTP!#REF!</definedName>
    <definedName name="_3LSON18">[4]MTP!#REF!</definedName>
    <definedName name="_3LSON19">[4]MTP!#REF!</definedName>
    <definedName name="_3MAÕ_HAØNG">#REF!</definedName>
    <definedName name="_3MONG01">[4]MTP!#REF!</definedName>
    <definedName name="_3NEO001">[4]MTP!#REF!</definedName>
    <definedName name="_3NEO002">[4]MTP!#REF!</definedName>
    <definedName name="_3PKABC1">[4]MTP!#REF!</definedName>
    <definedName name="_3PKHT01">[4]MTP!#REF!</definedName>
    <definedName name="_3QUARTD">[4]MTP!#REF!</definedName>
    <definedName name="_3RACK31">[4]MTP!#REF!</definedName>
    <definedName name="_3RACK41">[4]MTP!#REF!</definedName>
    <definedName name="_3TDIA01">[4]MTP!#REF!</definedName>
    <definedName name="_3TDIA02">[4]MTP!#REF!</definedName>
    <definedName name="_3TRU091">[4]MTP!#REF!</definedName>
    <definedName name="_3TRU101">[4]MTP!#REF!</definedName>
    <definedName name="_3TRU102">[4]MTP!#REF!</definedName>
    <definedName name="_3TRU121">[4]MTP!#REF!</definedName>
    <definedName name="_3TRU731">[4]MTP!#REF!</definedName>
    <definedName name="_3TRU841">[4]MTP!#REF!</definedName>
    <definedName name="_3TRU842">[4]MTP!#REF!</definedName>
    <definedName name="_3TRU843">[4]MTP!#REF!</definedName>
    <definedName name="_3TU0601">[4]MTP!#REF!</definedName>
    <definedName name="_3TU0602">[4]MTP!#REF!</definedName>
    <definedName name="_3TU0603">[4]MTP!#REF!</definedName>
    <definedName name="_3TU0609">#REF!</definedName>
    <definedName name="_3TU0901">[4]MTP!#REF!</definedName>
    <definedName name="_3TU0902">[4]MTP!#REF!</definedName>
    <definedName name="_3TU0903">[4]MTP!#REF!</definedName>
    <definedName name="_40x4">5100</definedName>
    <definedName name="_4CDB095">[10]MTP!#REF!</definedName>
    <definedName name="_4CDTT01">[4]MTP!#REF!</definedName>
    <definedName name="_4CNT050">[4]MTP!#REF!</definedName>
    <definedName name="_4CNT095">[4]MTP!#REF!</definedName>
    <definedName name="_4CNT150">[4]MTP!#REF!</definedName>
    <definedName name="_4CNT240">#REF!</definedName>
    <definedName name="_4CTL050">[4]MTP!#REF!</definedName>
    <definedName name="_4CTL095">[4]MTP!#REF!</definedName>
    <definedName name="_4CTL150">[10]MTP!#REF!</definedName>
    <definedName name="_4CTL240">#REF!</definedName>
    <definedName name="_4ED2062">[4]MTP!#REF!</definedName>
    <definedName name="_4ED2063">[4]MTP!#REF!</definedName>
    <definedName name="_4ED2064">[4]MTP!#REF!</definedName>
    <definedName name="_4FCO100">#REF!</definedName>
    <definedName name="_4FCO101">[4]MTP!#REF!</definedName>
    <definedName name="_4FCO200">[10]MTP!#REF!</definedName>
    <definedName name="_4GDDCN1">[10]MTP!#REF!</definedName>
    <definedName name="_4GIA101">[4]MTP!#REF!</definedName>
    <definedName name="_4GOIC01">[11]MTP!#REF!</definedName>
    <definedName name="_4HDCTT1">[4]MTP!#REF!</definedName>
    <definedName name="_4HDCTT2">[4]MTP!#REF!</definedName>
    <definedName name="_4HDCTT3">[10]MTP!#REF!</definedName>
    <definedName name="_4HDCTT4">#REF!</definedName>
    <definedName name="_4HNCTT1">[4]MTP!#REF!</definedName>
    <definedName name="_4HNCTT2">[4]MTP!#REF!</definedName>
    <definedName name="_4HNCTT3">[4]MTP!#REF!</definedName>
    <definedName name="_4HNCTT4">#REF!</definedName>
    <definedName name="_4KEPC01">[4]MTP!#REF!</definedName>
    <definedName name="_4LA1001">[10]MTP!#REF!</definedName>
    <definedName name="_4LBCO01">#REF!</definedName>
    <definedName name="_4OSLCN2">[10]MTP!#REF!</definedName>
    <definedName name="_4OSLCTT">[11]MTP!#REF!</definedName>
    <definedName name="_4PKIECN">[10]MTP!#REF!</definedName>
    <definedName name="_4VATLT1">[10]MTP!#REF!</definedName>
    <definedName name="_5CNHT95">[4]MTP!#REF!</definedName>
    <definedName name="_5DNCNG1">[10]MTP!#REF!</definedName>
    <definedName name="_5GOIC01">[4]MTP!#REF!</definedName>
    <definedName name="_5HDCHT1">[4]MTP!#REF!</definedName>
    <definedName name="_5KEPC01">[4]MTP!#REF!</definedName>
    <definedName name="_5MAÕ_SOÁ_THUEÁ">#REF!</definedName>
    <definedName name="_5OSLCHT">[4]MTP!#REF!</definedName>
    <definedName name="_5TU120">[6]MTP!#REF!</definedName>
    <definedName name="_5TU130">[6]MTP!#REF!</definedName>
    <definedName name="_6BNTTTH">[9]MTP1!#REF!</definedName>
    <definedName name="_6DCTTBO">[9]MTP1!#REF!</definedName>
    <definedName name="_6DD24TT">[9]MTP1!#REF!</definedName>
    <definedName name="_6FCOTBU">[9]MTP1!#REF!</definedName>
    <definedName name="_6LATUBU">[9]MTP1!#REF!</definedName>
    <definedName name="_6SDTT24">[9]MTP1!#REF!</definedName>
    <definedName name="_6TBUDTT">[9]MTP1!#REF!</definedName>
    <definedName name="_6TDDDTT">[9]MTP1!#REF!</definedName>
    <definedName name="_6TLTTTH">[9]MTP1!#REF!</definedName>
    <definedName name="_6TUBUTT">[9]MTP1!#REF!</definedName>
    <definedName name="_6UCLVIS">[9]MTP1!#REF!</definedName>
    <definedName name="_7DNCABC">[9]MTP1!#REF!</definedName>
    <definedName name="_7HDCTBU">[9]MTP1!#REF!</definedName>
    <definedName name="_7ÑÔN_GIAÙ">#REF!</definedName>
    <definedName name="_7PKTUBU">[9]MTP1!#REF!</definedName>
    <definedName name="_7TBHT20">[9]MTP1!#REF!</definedName>
    <definedName name="_7TBHT30">[9]MTP1!#REF!</definedName>
    <definedName name="_7TDCABC">[9]MTP1!#REF!</definedName>
    <definedName name="_9_5">#REF!</definedName>
    <definedName name="_9SOÁ_CTÖØ">#REF!</definedName>
    <definedName name="_a1">{"'Sheet1'!$L$16"}</definedName>
    <definedName name="_A65700">'[12]MTO REV.2(ARMOR)'!#REF!</definedName>
    <definedName name="_A65800">'[12]MTO REV.2(ARMOR)'!#REF!</definedName>
    <definedName name="_A66000">'[12]MTO REV.2(ARMOR)'!#REF!</definedName>
    <definedName name="_A67000">'[12]MTO REV.2(ARMOR)'!#REF!</definedName>
    <definedName name="_A68000">'[12]MTO REV.2(ARMOR)'!#REF!</definedName>
    <definedName name="_A70000">'[12]MTO REV.2(ARMOR)'!#REF!</definedName>
    <definedName name="_A75000">'[12]MTO REV.2(ARMOR)'!#REF!</definedName>
    <definedName name="_A85000">'[12]MTO REV.2(ARMOR)'!#REF!</definedName>
    <definedName name="_atn1">#REF!</definedName>
    <definedName name="_atn10">#REF!</definedName>
    <definedName name="_atn2">#REF!</definedName>
    <definedName name="_atn3">#REF!</definedName>
    <definedName name="_atn4">#REF!</definedName>
    <definedName name="_atn5">#REF!</definedName>
    <definedName name="_atn6">#REF!</definedName>
    <definedName name="_atn7">#REF!</definedName>
    <definedName name="_atn8">#REF!</definedName>
    <definedName name="_atn9">#REF!</definedName>
    <definedName name="_b1">{"Thuxm2.xls","Sheet1"}</definedName>
    <definedName name="_b100000">#REF!</definedName>
    <definedName name="_B72172">#REF!</definedName>
    <definedName name="_B86000">#REF!</definedName>
    <definedName name="_bac5">15483</definedName>
    <definedName name="_Bal02">#REF!</definedName>
    <definedName name="_ben10">#REF!</definedName>
    <definedName name="_ben12">#REF!</definedName>
    <definedName name="_boi1">#REF!</definedName>
    <definedName name="_boi2">#REF!</definedName>
    <definedName name="_boi3">#REF!</definedName>
    <definedName name="_boi4">#REF!</definedName>
    <definedName name="_bt2">{"Thuxm2.xls","Sheet1"}</definedName>
    <definedName name="_btc20">#REF!</definedName>
    <definedName name="_btc30">#REF!</definedName>
    <definedName name="_btc35">#REF!</definedName>
    <definedName name="_btm10">#REF!</definedName>
    <definedName name="_btm100">#REF!</definedName>
    <definedName name="_BTM150">#REF!</definedName>
    <definedName name="_BTM200">#REF!</definedName>
    <definedName name="_BTM250">#REF!</definedName>
    <definedName name="_btM300">#REF!</definedName>
    <definedName name="_BTM50">#REF!</definedName>
    <definedName name="_Builtin0">#REF!</definedName>
    <definedName name="_C_Lphi_4ab">#REF!</definedName>
    <definedName name="_cao1">#REF!</definedName>
    <definedName name="_cao2">#REF!</definedName>
    <definedName name="_cao3">#REF!</definedName>
    <definedName name="_cao4">#REF!</definedName>
    <definedName name="_cao5">#REF!</definedName>
    <definedName name="_cao6">#REF!</definedName>
    <definedName name="_cau10">#REF!</definedName>
    <definedName name="_cau16">#REF!</definedName>
    <definedName name="_Cau2">#REF!</definedName>
    <definedName name="_cau25">#REF!</definedName>
    <definedName name="_cau40">#REF!</definedName>
    <definedName name="_cau50">#REF!</definedName>
    <definedName name="_cau60">#REF!</definedName>
    <definedName name="_cau63">#REF!</definedName>
    <definedName name="_cau7">#REF!</definedName>
    <definedName name="_chk1">#REF!</definedName>
    <definedName name="_ckn12">#REF!</definedName>
    <definedName name="_CON1">#REF!</definedName>
    <definedName name="_CON2">#REF!</definedName>
    <definedName name="_Count">4</definedName>
    <definedName name="_cpd1">#REF!</definedName>
    <definedName name="_cpd2">#REF!</definedName>
    <definedName name="_CPhi_Bhiem">#REF!</definedName>
    <definedName name="_CPhi_BQLDA">#REF!</definedName>
    <definedName name="_CPhi_DBaoGT">#REF!</definedName>
    <definedName name="_CPhi_Kdinh">#REF!</definedName>
    <definedName name="_CPhi_Nthu_KThanh">#REF!</definedName>
    <definedName name="_CPhi_QToan">#REF!</definedName>
    <definedName name="_CPhiTKe_13">#REF!</definedName>
    <definedName name="_cs805">#REF!</definedName>
    <definedName name="_CT2">{"'Sheet1'!$L$16"}</definedName>
    <definedName name="_CT4">{"'Sheet1'!$L$16"}</definedName>
    <definedName name="_CVC1">#REF!</definedName>
    <definedName name="_d2">#REF!</definedName>
    <definedName name="_dai1">#REF!</definedName>
    <definedName name="_dai2">#REF!</definedName>
    <definedName name="_dai3">#REF!</definedName>
    <definedName name="_dai4">#REF!</definedName>
    <definedName name="_dai5">#REF!</definedName>
    <definedName name="_dai6">#REF!</definedName>
    <definedName name="_dan1">#REF!</definedName>
    <definedName name="_dan2">#REF!</definedName>
    <definedName name="_dao1">#REF!</definedName>
    <definedName name="_dao2">'[2]CT Thang Mo'!$B$161:$H$161</definedName>
    <definedName name="_dap2">'[2]CT Thang Mo'!$B$162:$H$162</definedName>
    <definedName name="_DAT1">#REF!</definedName>
    <definedName name="_DAT10">#REF!</definedName>
    <definedName name="_DAT11">#REF!</definedName>
    <definedName name="_DAT12">#REF!</definedName>
    <definedName name="_DAT13">#REF!</definedName>
    <definedName name="_DAT14">#REF!</definedName>
    <definedName name="_DAT15">#REF!</definedName>
    <definedName name="_DAT16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day1">'[13]Chiet tinh dz22'!#REF!</definedName>
    <definedName name="_day2">'[14]Chiet tinh dz35'!$H$3</definedName>
    <definedName name="_dbu1">#REF!</definedName>
    <definedName name="_dbu2">#REF!</definedName>
    <definedName name="_ddn400">#REF!</definedName>
    <definedName name="_ddn600">#REF!</definedName>
    <definedName name="_deo1">#REF!</definedName>
    <definedName name="_deo10">#REF!</definedName>
    <definedName name="_deo2">#REF!</definedName>
    <definedName name="_deo3">#REF!</definedName>
    <definedName name="_deo4">#REF!</definedName>
    <definedName name="_deo5">#REF!</definedName>
    <definedName name="_deo6">#REF!</definedName>
    <definedName name="_deo7">#REF!</definedName>
    <definedName name="_deo8">#REF!</definedName>
    <definedName name="_deo9">#REF!</definedName>
    <definedName name="_E99999">#REF!</definedName>
    <definedName name="_f5">{"'Sheet1'!$L$16"}</definedName>
    <definedName name="_FIL2">#REF!</definedName>
    <definedName name="_Fill">#REF!</definedName>
    <definedName name="_xlnm._FilterDatabase">'[15]TL than'!#REF!</definedName>
    <definedName name="_g1">#REF!</definedName>
    <definedName name="_g2">#REF!</definedName>
    <definedName name="_GFE28">#REF!</definedName>
    <definedName name="_Goi8">{"'Sheet1'!$L$16"}</definedName>
    <definedName name="_gon4">#REF!</definedName>
    <definedName name="_gvl1">#REF!</definedName>
    <definedName name="_h1">{"'Sheet1'!$L$16"}</definedName>
    <definedName name="_h10">{#N/A,#N/A,FALSE,"Chi tiÆt"}</definedName>
    <definedName name="_h2">{"'Sheet1'!$L$16"}</definedName>
    <definedName name="_H3">#REF!</definedName>
    <definedName name="_h5">{"'Sheet1'!$L$16"}</definedName>
    <definedName name="_h6">{"'Sheet1'!$L$16"}</definedName>
    <definedName name="_h7">{"'Sheet1'!$L$16"}</definedName>
    <definedName name="_h8">{"'Sheet1'!$L$16"}</definedName>
    <definedName name="_h9">{"'Sheet1'!$L$16"}</definedName>
    <definedName name="_hom2">#REF!</definedName>
    <definedName name="_hsm2">1.1289</definedName>
    <definedName name="_hu1">{"'Sheet1'!$L$16"}</definedName>
    <definedName name="_hu2">{"'Sheet1'!$L$16"}</definedName>
    <definedName name="_hu5">{"'Sheet1'!$L$16"}</definedName>
    <definedName name="_hu6">{"'Sheet1'!$L$16"}</definedName>
    <definedName name="_Key1">#REF!</definedName>
    <definedName name="_Key2">#REF!</definedName>
    <definedName name="_Key3">[3]BKq2!#REF!</definedName>
    <definedName name="_khu7">#REF!</definedName>
    <definedName name="_kl1">#REF!</definedName>
    <definedName name="_km03">{"'Sheet1'!$L$16"}</definedName>
    <definedName name="_KM188">#REF!</definedName>
    <definedName name="_km189">#REF!</definedName>
    <definedName name="_km190">#REF!</definedName>
    <definedName name="_km191">#REF!</definedName>
    <definedName name="_km192">#REF!</definedName>
    <definedName name="_km193">#REF!</definedName>
    <definedName name="_km194">#REF!</definedName>
    <definedName name="_km195">#REF!</definedName>
    <definedName name="_km196">#REF!</definedName>
    <definedName name="_km197">#REF!</definedName>
    <definedName name="_km198">#REF!</definedName>
    <definedName name="_Km36">#REF!</definedName>
    <definedName name="_kn12">#REF!</definedName>
    <definedName name="_Knc36">#REF!</definedName>
    <definedName name="_Knc57">#REF!</definedName>
    <definedName name="_Kvl36">#REF!</definedName>
    <definedName name="_Lan1">{"'Sheet1'!$L$16"}</definedName>
    <definedName name="_LAN3">{"'Sheet1'!$L$16"}</definedName>
    <definedName name="_lap1">#REF!</definedName>
    <definedName name="_lap2">#REF!</definedName>
    <definedName name="_lu8">#REF!</definedName>
    <definedName name="_m4">{"'Sheet1'!$L$16"}</definedName>
    <definedName name="_MAC12">#REF!</definedName>
    <definedName name="_MAC46">#REF!</definedName>
    <definedName name="_MAG1">#REF!</definedName>
    <definedName name="_MB1">#REF!</definedName>
    <definedName name="_MB2">#REF!</definedName>
    <definedName name="_mix6">#REF!</definedName>
    <definedName name="_MN1">#REF!</definedName>
    <definedName name="_MN2">#REF!</definedName>
    <definedName name="_MT1">#REF!</definedName>
    <definedName name="_MT2">#REF!</definedName>
    <definedName name="_mtc3">#REF!</definedName>
    <definedName name="_NC100">#REF!</definedName>
    <definedName name="_nc150">#REF!</definedName>
    <definedName name="_nc151">#REF!</definedName>
    <definedName name="_nc46">[16]Giathanh1m3BT!$H$12</definedName>
    <definedName name="_nc50">#REF!</definedName>
    <definedName name="_nc6">#REF!</definedName>
    <definedName name="_nc7">#REF!</definedName>
    <definedName name="_NCL100">#REF!</definedName>
    <definedName name="_NCL200">#REF!</definedName>
    <definedName name="_NCL250">#REF!</definedName>
    <definedName name="_NCO150">#REF!</definedName>
    <definedName name="_NCO200">#REF!</definedName>
    <definedName name="_NCO50">#REF!</definedName>
    <definedName name="_nd1">#REF!</definedName>
    <definedName name="_NET2">#REF!</definedName>
    <definedName name="_nh1">#REF!</definedName>
    <definedName name="_nin190">#REF!</definedName>
    <definedName name="_NSO2">{"'Sheet1'!$L$16"}</definedName>
    <definedName name="_Order1">255</definedName>
    <definedName name="_Order2">255</definedName>
    <definedName name="_oto12">#REF!</definedName>
    <definedName name="_oto5">#REF!</definedName>
    <definedName name="_oto7">#REF!</definedName>
    <definedName name="_PA3">{"'Sheet1'!$L$16"}</definedName>
    <definedName name="_Ph30">#REF!</definedName>
    <definedName name="_phi10">#REF!</definedName>
    <definedName name="_phi12">#REF!</definedName>
    <definedName name="_phi14">#REF!</definedName>
    <definedName name="_phi16">#REF!</definedName>
    <definedName name="_phi18">#REF!</definedName>
    <definedName name="_phi20">#REF!</definedName>
    <definedName name="_phi22">#REF!</definedName>
    <definedName name="_phi25">#REF!</definedName>
    <definedName name="_phi28">#REF!</definedName>
    <definedName name="_phi6">#REF!</definedName>
    <definedName name="_phi8">#REF!</definedName>
    <definedName name="_PL1242">#REF!</definedName>
    <definedName name="_PXB80">#REF!</definedName>
    <definedName name="_R">#REF!</definedName>
    <definedName name="_rai100">#REF!</definedName>
    <definedName name="_rai20">#REF!</definedName>
    <definedName name="_RHH1">#REF!</definedName>
    <definedName name="_RHH10">#REF!</definedName>
    <definedName name="_RHP1">#REF!</definedName>
    <definedName name="_RHP10">#REF!</definedName>
    <definedName name="_RI1">#REF!</definedName>
    <definedName name="_RI10">#REF!</definedName>
    <definedName name="_RII1">#REF!</definedName>
    <definedName name="_RII10">#REF!</definedName>
    <definedName name="_RIP1">#REF!</definedName>
    <definedName name="_RIP10">#REF!</definedName>
    <definedName name="_rp95">#REF!</definedName>
    <definedName name="_san108">#REF!</definedName>
    <definedName name="_sat10">#REF!</definedName>
    <definedName name="_sat14">#REF!</definedName>
    <definedName name="_sat16">#REF!</definedName>
    <definedName name="_sat20">#REF!</definedName>
    <definedName name="_Sat27">#REF!</definedName>
    <definedName name="_Sat6">#REF!</definedName>
    <definedName name="_sat8">#REF!</definedName>
    <definedName name="_sc1">#REF!</definedName>
    <definedName name="_SC2">#REF!</definedName>
    <definedName name="_sc3">#REF!</definedName>
    <definedName name="_sl2">#REF!</definedName>
    <definedName name="_slg1">#REF!</definedName>
    <definedName name="_slg2">#REF!</definedName>
    <definedName name="_slg3">#REF!</definedName>
    <definedName name="_slg4">#REF!</definedName>
    <definedName name="_slg5">#REF!</definedName>
    <definedName name="_slg6">#REF!</definedName>
    <definedName name="_SN3">#REF!</definedName>
    <definedName name="_Sort">#REF!</definedName>
    <definedName name="_STD0898">#REF!</definedName>
    <definedName name="_sua20">#REF!</definedName>
    <definedName name="_sua30">#REF!</definedName>
    <definedName name="_sw70609">[6]MTP!#REF!</definedName>
    <definedName name="_t1">{"Thuxm2.xls","Sheet1"}</definedName>
    <definedName name="_TB03">#REF!</definedName>
    <definedName name="_TB0902">#REF!</definedName>
    <definedName name="_TB2002">#REF!</definedName>
    <definedName name="_td1">{"'Sheet1'!$L$16"}</definedName>
    <definedName name="_tg427">#REF!</definedName>
    <definedName name="_TH1">#REF!</definedName>
    <definedName name="_TH2">#REF!</definedName>
    <definedName name="_TH20">#REF!</definedName>
    <definedName name="_TH3">#REF!</definedName>
    <definedName name="_tk1111">#REF!</definedName>
    <definedName name="_tk1112">#REF!</definedName>
    <definedName name="_tk131">#REF!</definedName>
    <definedName name="_tk1331">#REF!</definedName>
    <definedName name="_tk139">#REF!</definedName>
    <definedName name="_tk141">#REF!</definedName>
    <definedName name="_tk142">#REF!</definedName>
    <definedName name="_tk144">#REF!</definedName>
    <definedName name="_tk152">#REF!</definedName>
    <definedName name="_tk153">#REF!</definedName>
    <definedName name="_tk154">#REF!</definedName>
    <definedName name="_TK155">#REF!</definedName>
    <definedName name="_tk159">#REF!</definedName>
    <definedName name="_tk214">#REF!</definedName>
    <definedName name="_tk24121">#REF!</definedName>
    <definedName name="_tk24122">#REF!</definedName>
    <definedName name="_tk24123">#REF!</definedName>
    <definedName name="_tk24124">#REF!</definedName>
    <definedName name="_tk2421">#REF!</definedName>
    <definedName name="_tk331">#REF!</definedName>
    <definedName name="_tk3331">#REF!</definedName>
    <definedName name="_tk334">#REF!</definedName>
    <definedName name="_tk335">#REF!</definedName>
    <definedName name="_tk336">#REF!</definedName>
    <definedName name="_tk3384">#REF!</definedName>
    <definedName name="_tk341">#REF!</definedName>
    <definedName name="_tk344">#REF!</definedName>
    <definedName name="_tk413">#REF!</definedName>
    <definedName name="_tk4211">#REF!</definedName>
    <definedName name="_tk4212">#REF!</definedName>
    <definedName name="_TK422">#REF!</definedName>
    <definedName name="_tk511">#REF!</definedName>
    <definedName name="_tk621">#REF!</definedName>
    <definedName name="_tk627">#REF!</definedName>
    <definedName name="_tk632">#REF!</definedName>
    <definedName name="_tk641">#REF!</definedName>
    <definedName name="_tk642">#REF!</definedName>
    <definedName name="_tk711">#REF!</definedName>
    <definedName name="_tk721">#REF!</definedName>
    <definedName name="_tk811">#REF!</definedName>
    <definedName name="_tk821">#REF!</definedName>
    <definedName name="_tk911">#REF!</definedName>
    <definedName name="_TL1">#REF!</definedName>
    <definedName name="_TL2">#REF!</definedName>
    <definedName name="_TL3">#REF!</definedName>
    <definedName name="_TLA120">#REF!</definedName>
    <definedName name="_TLA35">#REF!</definedName>
    <definedName name="_TLA50">#REF!</definedName>
    <definedName name="_TLA70">#REF!</definedName>
    <definedName name="_TLA95">#REF!</definedName>
    <definedName name="_TM02">#REF!</definedName>
    <definedName name="_TO14">{"'Sheet1'!$L$16"}</definedName>
    <definedName name="_toi3">#REF!</definedName>
    <definedName name="_toi5">#REF!</definedName>
    <definedName name="_tp2">#REF!</definedName>
    <definedName name="_tra100">#REF!</definedName>
    <definedName name="_tra102">#REF!</definedName>
    <definedName name="_tra104">#REF!</definedName>
    <definedName name="_tra106">#REF!</definedName>
    <definedName name="_tra108">#REF!</definedName>
    <definedName name="_tra110">#REF!</definedName>
    <definedName name="_tra112">#REF!</definedName>
    <definedName name="_tra114">#REF!</definedName>
    <definedName name="_tra116">#REF!</definedName>
    <definedName name="_tra118">#REF!</definedName>
    <definedName name="_tra120">#REF!</definedName>
    <definedName name="_tra122">#REF!</definedName>
    <definedName name="_tra124">#REF!</definedName>
    <definedName name="_tra126">#REF!</definedName>
    <definedName name="_tra128">#REF!</definedName>
    <definedName name="_tra130">#REF!</definedName>
    <definedName name="_tra132">#REF!</definedName>
    <definedName name="_tra134">#REF!</definedName>
    <definedName name="_tra136">#REF!</definedName>
    <definedName name="_tra138">#REF!</definedName>
    <definedName name="_tra140">#REF!</definedName>
    <definedName name="_tra70">#REF!</definedName>
    <definedName name="_tra72">#REF!</definedName>
    <definedName name="_tra74">#REF!</definedName>
    <definedName name="_tra76">#REF!</definedName>
    <definedName name="_tra78">#REF!</definedName>
    <definedName name="_tra80">#REF!</definedName>
    <definedName name="_tra82">#REF!</definedName>
    <definedName name="_tra84">#REF!</definedName>
    <definedName name="_tra86">#REF!</definedName>
    <definedName name="_tra88">#REF!</definedName>
    <definedName name="_tra90">#REF!</definedName>
    <definedName name="_tra92">#REF!</definedName>
    <definedName name="_tra94">#REF!</definedName>
    <definedName name="_tra96">#REF!</definedName>
    <definedName name="_tra98">#REF!</definedName>
    <definedName name="_tt3">{"'Sheet1'!$L$16"}</definedName>
    <definedName name="_TVL1">#REF!</definedName>
    <definedName name="_tz593">#REF!</definedName>
    <definedName name="_ui108">#REF!</definedName>
    <definedName name="_ui140">#REF!</definedName>
    <definedName name="_ui180">#REF!</definedName>
    <definedName name="_UT2">#REF!</definedName>
    <definedName name="_vc1">#REF!</definedName>
    <definedName name="_vc2">#REF!</definedName>
    <definedName name="_vc3">#REF!</definedName>
    <definedName name="_vl1">#REF!</definedName>
    <definedName name="_VL100">#REF!</definedName>
    <definedName name="_vl150">#REF!</definedName>
    <definedName name="_vl2">{"'Sheet1'!$L$16"}</definedName>
    <definedName name="_VL200">#REF!</definedName>
    <definedName name="_VL250">#REF!</definedName>
    <definedName name="_vl50">#REF!</definedName>
    <definedName name="_VLI150">#REF!</definedName>
    <definedName name="_VLI200">#REF!</definedName>
    <definedName name="_VLI50">#REF!</definedName>
    <definedName name="_xb80">#REF!</definedName>
    <definedName name="_xm30">#REF!</definedName>
    <definedName name="_xx3">#REF!</definedName>
    <definedName name="_xx4">#REF!</definedName>
    <definedName name="_xx5">#REF!</definedName>
    <definedName name="_xx6">#REF!</definedName>
    <definedName name="_xx7">#REF!</definedName>
    <definedName name="A">#REF!</definedName>
    <definedName name="a.1">#REF!</definedName>
    <definedName name="a.10">#REF!</definedName>
    <definedName name="a.12">#REF!</definedName>
    <definedName name="a.13">#REF!</definedName>
    <definedName name="a.2">#REF!</definedName>
    <definedName name="a.3">#REF!</definedName>
    <definedName name="a.4">#REF!</definedName>
    <definedName name="a.5">#REF!</definedName>
    <definedName name="a.6">#REF!</definedName>
    <definedName name="a.7">#REF!</definedName>
    <definedName name="a.8">#REF!</definedName>
    <definedName name="a.9">#REF!</definedName>
    <definedName name="a___May">#REF!</definedName>
    <definedName name="a___Nhan_cong">#REF!</definedName>
    <definedName name="a___vat_lieu">#REF!</definedName>
    <definedName name="A01_">#N/A</definedName>
    <definedName name="A01AC">#N/A</definedName>
    <definedName name="A01CAT">#N/A</definedName>
    <definedName name="A01CODE">#N/A</definedName>
    <definedName name="A01DATA">#N/A</definedName>
    <definedName name="A01MI">#N/A</definedName>
    <definedName name="A01TO">#N/A</definedName>
    <definedName name="a1.1">#REF!</definedName>
    <definedName name="A120_">#REF!</definedName>
    <definedName name="a1B26">#REF!</definedName>
    <definedName name="A1Xc7">#REF!</definedName>
    <definedName name="a277Print_Titles">#REF!</definedName>
    <definedName name="A35_">#REF!</definedName>
    <definedName name="A50_">#REF!</definedName>
    <definedName name="A6N2">#REF!</definedName>
    <definedName name="A6N3">#REF!</definedName>
    <definedName name="A70_">#REF!</definedName>
    <definedName name="A95_">#REF!</definedName>
    <definedName name="AA">#REF!</definedName>
    <definedName name="AAA">'[17]MTL$-INTER'!#REF!</definedName>
    <definedName name="aAAA">#REF!</definedName>
    <definedName name="aabb">#REF!</definedName>
    <definedName name="AB">#REF!</definedName>
    <definedName name="abba">#REF!</definedName>
    <definedName name="abc">#REF!</definedName>
    <definedName name="AC120_">#REF!</definedName>
    <definedName name="AC35_">#REF!</definedName>
    <definedName name="AC50_">#REF!</definedName>
    <definedName name="AC70_">#REF!</definedName>
    <definedName name="AC95_">#REF!</definedName>
    <definedName name="acbtb">#REF!</definedName>
    <definedName name="Acc_Payable">#REF!</definedName>
    <definedName name="Acc_Receivable">#REF!</definedName>
    <definedName name="AccessDatabase">"C:\Documents and Settings\trong.tran\My Documents\Phieu thu chi.mdb"</definedName>
    <definedName name="ADAY">#REF!</definedName>
    <definedName name="adb">#REF!</definedName>
    <definedName name="Address">#REF!</definedName>
    <definedName name="ADEQ">#REF!</definedName>
    <definedName name="adg">#REF!</definedName>
    <definedName name="ADP">#REF!</definedName>
    <definedName name="AG_Temp">#REF!</definedName>
    <definedName name="ag15F80">#REF!</definedName>
    <definedName name="AÏ8">#REF!</definedName>
    <definedName name="AKHAC">#REF!</definedName>
    <definedName name="alfa">#REF!</definedName>
    <definedName name="Alfan">#REF!</definedName>
    <definedName name="All_Item">#REF!</definedName>
    <definedName name="ALPIN">#N/A</definedName>
    <definedName name="ALPJYOU">#N/A</definedName>
    <definedName name="ALPTOI">#N/A</definedName>
    <definedName name="ALTINH">#REF!</definedName>
    <definedName name="Anguon">#REF!</definedName>
    <definedName name="ANN">#REF!</definedName>
    <definedName name="anpha">#REF!</definedName>
    <definedName name="ANQD">#REF!</definedName>
    <definedName name="ANQQH">#REF!</definedName>
    <definedName name="anscount">1</definedName>
    <definedName name="ANSNN">#REF!</definedName>
    <definedName name="ANSNNxnk">#REF!</definedName>
    <definedName name="AoBok">#REF!</definedName>
    <definedName name="APC">#REF!</definedName>
    <definedName name="APCKH">'[18]Dt 2001'!#REF!</definedName>
    <definedName name="AppRoad">#REF!</definedName>
    <definedName name="Area">#REF!</definedName>
    <definedName name="As_">#REF!</definedName>
    <definedName name="AS2DocOpenMode">"AS2DocumentEdit"</definedName>
    <definedName name="asd">{"Book1","Dt tonghop.xls"}</definedName>
    <definedName name="at1.5">#REF!</definedName>
    <definedName name="atg">#REF!</definedName>
    <definedName name="atgoi">#REF!</definedName>
    <definedName name="ATRAM">#REF!</definedName>
    <definedName name="ATW">#REF!</definedName>
    <definedName name="AÙ">#REF!</definedName>
    <definedName name="auto">#REF!</definedName>
    <definedName name="B">#REF!</definedName>
    <definedName name="b_1">#REF!</definedName>
    <definedName name="b_2">#REF!</definedName>
    <definedName name="b_240">#REF!</definedName>
    <definedName name="b_280">#REF!</definedName>
    <definedName name="b_3">#REF!</definedName>
    <definedName name="b_320">#REF!</definedName>
    <definedName name="b_dd1">#REF!</definedName>
    <definedName name="b_DL">#REF!</definedName>
    <definedName name="b_eh">#REF!</definedName>
    <definedName name="b_eh1">#REF!</definedName>
    <definedName name="b_ev">#REF!</definedName>
    <definedName name="b_ev1">#REF!</definedName>
    <definedName name="b_FR">#REF!</definedName>
    <definedName name="b_fr1">#REF!</definedName>
    <definedName name="B_Isc">#REF!</definedName>
    <definedName name="b_LL">#REF!</definedName>
    <definedName name="b_ll1">#REF!</definedName>
    <definedName name="b_WL">#REF!</definedName>
    <definedName name="b_WL1">#REF!</definedName>
    <definedName name="b_WS">#REF!</definedName>
    <definedName name="b_ws1">#REF!</definedName>
    <definedName name="b60x">#REF!</definedName>
    <definedName name="B6Apha">#REF!</definedName>
    <definedName name="B6beta">#REF!</definedName>
    <definedName name="B6d">#REF!</definedName>
    <definedName name="B6phi">#REF!</definedName>
    <definedName name="B7Csau">#REF!</definedName>
    <definedName name="B7dset">#REF!</definedName>
    <definedName name="B7R">#REF!</definedName>
    <definedName name="b80x">#REF!</definedName>
    <definedName name="bac2.5">#REF!</definedName>
    <definedName name="BacKan">#REF!</definedName>
    <definedName name="Bai_ducdam_coc">#REF!</definedName>
    <definedName name="ban">#REF!</definedName>
    <definedName name="ban_dan">#REF!</definedName>
    <definedName name="BANG">[19]Sheet1!#REF!</definedName>
    <definedName name="BANG_CHI_TIET_THI_NGHIEM_CONG_TO">#REF!</definedName>
    <definedName name="BANG_CHI_TIET_THI_NGHIEM_DZ0.4KV">#REF!</definedName>
    <definedName name="Bang_cly">#REF!</definedName>
    <definedName name="Bang_CVC">#REF!</definedName>
    <definedName name="bang_gia">#REF!</definedName>
    <definedName name="bang_ke_nop_nsach">#REF!</definedName>
    <definedName name="BANG_TINH">'[20]CD-LETRAI29+200-39'!$B$11:$K$787</definedName>
    <definedName name="BANG_TONG_HOP_CONG_TO">#REF!</definedName>
    <definedName name="BANG_TONG_HOP_DZ0.4KV">#REF!</definedName>
    <definedName name="BANG_TONG_HOP_DZ22KV">#REF!</definedName>
    <definedName name="BANG_TONG_HOP_KHO_BAI">#REF!</definedName>
    <definedName name="BANG_TONG_HOP_TBA">#REF!</definedName>
    <definedName name="Bang_travl">#REF!</definedName>
    <definedName name="BANG1">#REF!</definedName>
    <definedName name="bangchu">#REF!</definedName>
    <definedName name="Bangfs">#REF!</definedName>
    <definedName name="BangGiaVL_Q">#REF!</definedName>
    <definedName name="BangMa">#REF!</definedName>
    <definedName name="Bangtienluong">#REF!</definedName>
    <definedName name="bangtinh">#REF!</definedName>
    <definedName name="BanQLDA">#REF!</definedName>
    <definedName name="BAOGIATHANG">[21]BAOGIATHANG!$B$3:$E$119</definedName>
    <definedName name="BarData">#REF!</definedName>
    <definedName name="Bay">#REF!</definedName>
    <definedName name="BB">#REF!</definedName>
    <definedName name="bbb">#REF!</definedName>
    <definedName name="Bbtt">#REF!</definedName>
    <definedName name="BC">{"'Sheet1'!$L$16"}</definedName>
    <definedName name="BCAO1">#REF!</definedName>
    <definedName name="bcao10">#REF!</definedName>
    <definedName name="Bcao11">#REF!</definedName>
    <definedName name="BCAO2">#REF!</definedName>
    <definedName name="bcao3">#REF!</definedName>
    <definedName name="bcao4">#REF!</definedName>
    <definedName name="bcao5">#REF!</definedName>
    <definedName name="bcao6">#REF!</definedName>
    <definedName name="bcao7">#REF!</definedName>
    <definedName name="bcao8">#REF!</definedName>
    <definedName name="bcao9">#REF!</definedName>
    <definedName name="Bcb">#REF!</definedName>
    <definedName name="BCBo">{"'Sheet1'!$L$16"}</definedName>
    <definedName name="Bctt">#REF!</definedName>
    <definedName name="BDAY">#REF!</definedName>
    <definedName name="BDH">#REF!</definedName>
    <definedName name="BE">#REF!</definedName>
    <definedName name="Be_duc_dam">#REF!</definedName>
    <definedName name="Be_tong_do_tai_cho">#REF!</definedName>
    <definedName name="Be_tong_duc_san">#REF!</definedName>
    <definedName name="bengam">#REF!</definedName>
    <definedName name="benuoc">#REF!</definedName>
    <definedName name="beta">#REF!</definedName>
    <definedName name="Bgc">#REF!</definedName>
    <definedName name="bia">#REF!</definedName>
    <definedName name="blkh">#REF!</definedName>
    <definedName name="blkh1">#REF!</definedName>
    <definedName name="BLOCK1">#REF!</definedName>
    <definedName name="BLOCK2">#REF!</definedName>
    <definedName name="BLOCK3">#REF!</definedName>
    <definedName name="blong">#REF!</definedName>
    <definedName name="Bmn">#REF!</definedName>
    <definedName name="Bnc">#REF!</definedName>
    <definedName name="bombt50">#REF!</definedName>
    <definedName name="bombt60">#REF!</definedName>
    <definedName name="bomnuoc">#REF!</definedName>
    <definedName name="bomnuoc20cv">#REF!</definedName>
    <definedName name="bomnuoc20kw">#REF!</definedName>
    <definedName name="bomvua">#REF!</definedName>
    <definedName name="bomvua1.5">#REF!</definedName>
    <definedName name="Bon">#REF!</definedName>
    <definedName name="Book2">#REF!</definedName>
    <definedName name="booking_CoGS">#REF!</definedName>
    <definedName name="BookName">"Bao_cao_cua_NVTK_tai_NPP_bieu_mau_moi_4___Mau_moi.xls"</definedName>
    <definedName name="BOQ">#REF!</definedName>
    <definedName name="Botanical2">#REF!</definedName>
    <definedName name="Botanical2.Jun">#REF!</definedName>
    <definedName name="botda">#REF!</definedName>
    <definedName name="bp">#REF!</definedName>
    <definedName name="bpm">#REF!</definedName>
    <definedName name="Bptc">#REF!</definedName>
    <definedName name="BR_373">#REF!</definedName>
    <definedName name="BrName">#REF!</definedName>
    <definedName name="Bsb">#REF!</definedName>
    <definedName name="Bstt">#REF!</definedName>
    <definedName name="BT">#REF!</definedName>
    <definedName name="BT_A1">#REF!</definedName>
    <definedName name="BT_A2.1">#REF!</definedName>
    <definedName name="BT_A2.2">#REF!</definedName>
    <definedName name="BT_B1">#REF!</definedName>
    <definedName name="BT_B2">#REF!</definedName>
    <definedName name="BT_C1">#REF!</definedName>
    <definedName name="BT_CT_Mong_Mo_Tru_Cau">#REF!</definedName>
    <definedName name="BT_loai_A2.1">#REF!</definedName>
    <definedName name="BT_P1">#REF!</definedName>
    <definedName name="btchiuaxitm300">#REF!</definedName>
    <definedName name="BTchiuaxm200">#REF!</definedName>
    <definedName name="btcocM400">#REF!</definedName>
    <definedName name="BTcot">#REF!</definedName>
    <definedName name="Btcot1">#REF!</definedName>
    <definedName name="bth">#REF!</definedName>
    <definedName name="btkn">#REF!</definedName>
    <definedName name="btl">{"'Sheet1'!$L$16"}</definedName>
    <definedName name="BTlotm100">#REF!</definedName>
    <definedName name="btm">#REF!</definedName>
    <definedName name="BTN_CPDD_tuoi_nhua_lot">#REF!</definedName>
    <definedName name="BTPCP">#REF!</definedName>
    <definedName name="BTRAM">#REF!</definedName>
    <definedName name="BTTP_XN">#REF!</definedName>
    <definedName name="BU_CHENH_LECH_DZ0.4KV">#REF!</definedName>
    <definedName name="BU_CHENH_LECH_DZ22KV">#REF!</definedName>
    <definedName name="BU_CHENH_LECH_TBA">#REF!</definedName>
    <definedName name="bua1.2">#REF!</definedName>
    <definedName name="bua1.8">#REF!</definedName>
    <definedName name="bua3.5">#REF!</definedName>
    <definedName name="buacan">#REF!</definedName>
    <definedName name="buarung">#REF!</definedName>
    <definedName name="buarung170">#REF!</definedName>
    <definedName name="bùc">{"Book1","Dt tonghop.xls"}</definedName>
    <definedName name="Bulongma">8700</definedName>
    <definedName name="Bulongthepcoctiepdia">#REF!</definedName>
    <definedName name="buoc">#REF!</definedName>
    <definedName name="Button_26">"SOKTMAY1003_SOQUI_VND__List"</definedName>
    <definedName name="Button_28">"SOKTMAY1003_SOQUI_VND__List"</definedName>
    <definedName name="bv">#REF!</definedName>
    <definedName name="BVCISUMMARY">#REF!</definedName>
    <definedName name="bvt">#REF!</definedName>
    <definedName name="bvtb">#REF!</definedName>
    <definedName name="bvttt">#REF!</definedName>
    <definedName name="BŸo_cŸo_täng_hìp_giŸ_trÙ_t_i_s_n_câ__Ùnh">#REF!</definedName>
    <definedName name="C.1.1..Phat_tuyen">#REF!</definedName>
    <definedName name="C.1.10..VC_Thu_cong_CG">#REF!</definedName>
    <definedName name="C.1.2..Chat_cay_thu_cong">#REF!</definedName>
    <definedName name="C.1.3..Chat_cay_may">#REF!</definedName>
    <definedName name="C.1.4..Dao_goc_cay">#REF!</definedName>
    <definedName name="C.1.5..Lam_duong_tam">#REF!</definedName>
    <definedName name="C.1.6..Lam_cau_tam">#REF!</definedName>
    <definedName name="C.1.7..Rai_da_chong_lun">#REF!</definedName>
    <definedName name="C.1.8..Lam_kho_tam">#REF!</definedName>
    <definedName name="C.1.8..San_mat_bang">#REF!</definedName>
    <definedName name="C.2.1..VC_Thu_cong">#REF!</definedName>
    <definedName name="C.2.2..VC_T_cong_CG">#REF!</definedName>
    <definedName name="C.2.3..Boc_do">#REF!</definedName>
    <definedName name="C.3.1..Dao_dat_mong_cot">#REF!</definedName>
    <definedName name="C.3.2..Dao_dat_de_dap">#REF!</definedName>
    <definedName name="C.3.3..Dap_dat_mong">#REF!</definedName>
    <definedName name="C.3.4..Dao_dap_TDia">#REF!</definedName>
    <definedName name="C.3.5..Dap_bo_bao">#REF!</definedName>
    <definedName name="C.3.6..Bom_tat_nuoc">#REF!</definedName>
    <definedName name="C.3.7..Dao_bun">#REF!</definedName>
    <definedName name="C.3.8..Dap_cat_CT">#REF!</definedName>
    <definedName name="C.3.9..Dao_pha_da">#REF!</definedName>
    <definedName name="C.4.1.Cot_thep">#REF!</definedName>
    <definedName name="C.4.2..Van_khuon">#REF!</definedName>
    <definedName name="C.4.3..Be_tong">#REF!</definedName>
    <definedName name="C.4.4..Lap_BT_D.San">#REF!</definedName>
    <definedName name="C.4.5..Xay_da_hoc">#REF!</definedName>
    <definedName name="C.4.6..Dong_coc">#REF!</definedName>
    <definedName name="C.4.7..Quet_Bi_tum">#REF!</definedName>
    <definedName name="C.5.1..Lap_cot_thep">#REF!</definedName>
    <definedName name="C.5.2..Lap_cot_BT">#REF!</definedName>
    <definedName name="C.5.3..Lap_dat_xa">#REF!</definedName>
    <definedName name="C.5.4..Lap_tiep_dia">#REF!</definedName>
    <definedName name="C.5.5..Son_sat_thep">#REF!</definedName>
    <definedName name="C.6.1..Lap_su_dung">#REF!</definedName>
    <definedName name="C.6.2..Lap_su_CS">#REF!</definedName>
    <definedName name="C.6.3..Su_chuoi_do">#REF!</definedName>
    <definedName name="C.6.4..Su_chuoi_neo">#REF!</definedName>
    <definedName name="C.6.5..Lap_phu_kien">#REF!</definedName>
    <definedName name="C.6.6..Ep_noi_day">#REF!</definedName>
    <definedName name="C.6.7..KD_vuot_CN">#REF!</definedName>
    <definedName name="C.6.8..Rai_cang_day">#REF!</definedName>
    <definedName name="C.6.9..Cap_quang">#REF!</definedName>
    <definedName name="C_">#REF!</definedName>
    <definedName name="c_n">#REF!</definedName>
    <definedName name="C2.7">#REF!</definedName>
    <definedName name="C3.0">#REF!</definedName>
    <definedName name="C3.5">#REF!</definedName>
    <definedName name="C3.7">#REF!</definedName>
    <definedName name="C4.0">#REF!</definedName>
    <definedName name="CA">#REF!</definedName>
    <definedName name="ca.1111">#REF!</definedName>
    <definedName name="ca.1111.th">#REF!</definedName>
    <definedName name="CABLE2">'[22]MTO REV.0'!$A$1:$Q$570</definedName>
    <definedName name="CACAU">298161</definedName>
    <definedName name="Cachdienchuoi">#REF!</definedName>
    <definedName name="Cachdiendung">#REF!</definedName>
    <definedName name="Cachdienhaap">#REF!</definedName>
    <definedName name="cácte">#REF!</definedName>
    <definedName name="Can_doi">#REF!</definedName>
    <definedName name="Canon">#REF!</definedName>
    <definedName name="cao">#REF!</definedName>
    <definedName name="cap">#REF!</definedName>
    <definedName name="Cap_DUL_doc_B">#REF!</definedName>
    <definedName name="CAP_DUL_ngang_B">#REF!</definedName>
    <definedName name="cap_DUL_va_TC">#REF!</definedName>
    <definedName name="cap0.7">#REF!</definedName>
    <definedName name="capdul">#REF!</definedName>
    <definedName name="Capngam">#REF!</definedName>
    <definedName name="capphoi">#REF!</definedName>
    <definedName name="casing">#REF!</definedName>
    <definedName name="Cat">#REF!</definedName>
    <definedName name="catcap">#REF!</definedName>
    <definedName name="catdap">#REF!</definedName>
    <definedName name="Category_All">#REF!</definedName>
    <definedName name="CATIN">#N/A</definedName>
    <definedName name="CATJYOU">#N/A</definedName>
    <definedName name="catm">#REF!</definedName>
    <definedName name="catn">#REF!</definedName>
    <definedName name="catong">#REF!</definedName>
    <definedName name="CATREC">#N/A</definedName>
    <definedName name="CATSYU">#N/A</definedName>
    <definedName name="catthep">#REF!</definedName>
    <definedName name="catuon">#REF!</definedName>
    <definedName name="catvang">#REF!</definedName>
    <definedName name="Cau_1">#REF!</definedName>
    <definedName name="Cau_tam">#REF!</definedName>
    <definedName name="CauCong2">#REF!</definedName>
    <definedName name="CauCong3">#REF!</definedName>
    <definedName name="CauCong4">#REF!</definedName>
    <definedName name="CauCong5">#REF!</definedName>
    <definedName name="Caunho">#REF!</definedName>
    <definedName name="caunoi30">#REF!</definedName>
    <definedName name="Caùp_ñoàng_traàn_75mm2">#REF!</definedName>
    <definedName name="cayxoi108">#REF!</definedName>
    <definedName name="cayxoi110">#REF!</definedName>
    <definedName name="cayxoi75">#REF!</definedName>
    <definedName name="Cb">#REF!</definedName>
    <definedName name="CC">#REF!</definedName>
    <definedName name="ccc">#REF!</definedName>
    <definedName name="CCNK">[23]QMCT!#REF!</definedName>
    <definedName name="CCS">#REF!</definedName>
    <definedName name="cd">#REF!</definedName>
    <definedName name="CDA">#REF!</definedName>
    <definedName name="CDAY">#REF!</definedName>
    <definedName name="CDBT">#REF!</definedName>
    <definedName name="CDCK">#REF!</definedName>
    <definedName name="CDCN">#REF!</definedName>
    <definedName name="CDCU">#REF!</definedName>
    <definedName name="CDD">#REF!</definedName>
    <definedName name="CDDD">#REF!</definedName>
    <definedName name="CDDD1P">#REF!</definedName>
    <definedName name="CDDD1PHA">#REF!</definedName>
    <definedName name="CDDD3PHA">#REF!</definedName>
    <definedName name="cdn">#REF!</definedName>
    <definedName name="Cdnum">#REF!</definedName>
    <definedName name="CDT">#REF!</definedName>
    <definedName name="CELPNT">#REF!</definedName>
    <definedName name="CELPNT2">#REF!</definedName>
    <definedName name="Céng">#REF!</definedName>
    <definedName name="cfc">#REF!</definedName>
    <definedName name="cfk">#REF!</definedName>
    <definedName name="CGS_CLO">#REF!</definedName>
    <definedName name="CH">#REF!</definedName>
    <definedName name="Ch_rong">#REF!</definedName>
    <definedName name="chay1">#REF!</definedName>
    <definedName name="chay10">#REF!</definedName>
    <definedName name="chay2">#REF!</definedName>
    <definedName name="chay3">#REF!</definedName>
    <definedName name="chay4">#REF!</definedName>
    <definedName name="chay5">#REF!</definedName>
    <definedName name="chay6">#REF!</definedName>
    <definedName name="chay7">#REF!</definedName>
    <definedName name="chay8">#REF!</definedName>
    <definedName name="chay9">#REF!</definedName>
    <definedName name="ChDai">#REF!</definedName>
    <definedName name="Chi_Phi_Chung">#REF!</definedName>
    <definedName name="Chi_phi_OM">#REF!</definedName>
    <definedName name="chi_tiÕt_vËt_liÖu___nh_n_c_ng___m_y_thi_c_ng">#REF!</definedName>
    <definedName name="Chin">#REF!</definedName>
    <definedName name="ChiPhiKhac">#REF!</definedName>
    <definedName name="chk">#REF!</definedName>
    <definedName name="choiquet">#REF!</definedName>
    <definedName name="chon">#REF!</definedName>
    <definedName name="chon1">#REF!</definedName>
    <definedName name="chon2">#REF!</definedName>
    <definedName name="chon3">#REF!</definedName>
    <definedName name="Chs_bq">#REF!</definedName>
    <definedName name="Chsau">#REF!</definedName>
    <definedName name="chung">66</definedName>
    <definedName name="Chupdaucapcongotnong">#REF!</definedName>
    <definedName name="chuyen">{"'Sheet1'!$L$16"}</definedName>
    <definedName name="City">#REF!</definedName>
    <definedName name="CK">#REF!</definedName>
    <definedName name="ckn">#REF!</definedName>
    <definedName name="ckna">#REF!</definedName>
    <definedName name="Cl">#REF!</definedName>
    <definedName name="CLECH_0.4">#REF!</definedName>
    <definedName name="CLTMP">[23]QMCT!#REF!</definedName>
    <definedName name="CLVC3">0.1</definedName>
    <definedName name="CLVC35">#REF!</definedName>
    <definedName name="CLVCTB">#REF!</definedName>
    <definedName name="clvl">#REF!</definedName>
    <definedName name="cn">#REF!</definedName>
    <definedName name="CNC">#REF!</definedName>
    <definedName name="CND">#REF!</definedName>
    <definedName name="cne">#REF!</definedName>
    <definedName name="CNG">#REF!</definedName>
    <definedName name="Co">#REF!</definedName>
    <definedName name="co.">#REF!</definedName>
    <definedName name="co..">#REF!</definedName>
    <definedName name="COAT">'[1]PNT-QUOT-#3'!#REF!</definedName>
    <definedName name="COBSDC">#REF!</definedName>
    <definedName name="coc">#REF!</definedName>
    <definedName name="COC_1.2">#REF!</definedName>
    <definedName name="Coc_2m">#REF!</definedName>
    <definedName name="Coc_BTCT">#REF!</definedName>
    <definedName name="Cocbetong">#REF!</definedName>
    <definedName name="cocbtct">#REF!</definedName>
    <definedName name="cocot">#REF!</definedName>
    <definedName name="cocott">#REF!</definedName>
    <definedName name="cocvt">#REF!</definedName>
    <definedName name="code">#REF!</definedName>
    <definedName name="CODE3">#REF!</definedName>
    <definedName name="Cöï_ly_vaän_chuyeãn">#REF!</definedName>
    <definedName name="CÖÏ_LY_VAÄN_CHUYEÅN">#REF!</definedName>
    <definedName name="Combined_A">#REF!</definedName>
    <definedName name="Combined_B">#REF!</definedName>
    <definedName name="COMMON">#REF!</definedName>
    <definedName name="comong">#REF!</definedName>
    <definedName name="Company">#REF!</definedName>
    <definedName name="CON_EQP_COS">#REF!</definedName>
    <definedName name="CON_EQP_COST">#REF!</definedName>
    <definedName name="cong">#REF!</definedName>
    <definedName name="Cong_HM_DTCT">#REF!</definedName>
    <definedName name="Cong_M_DTCT">#REF!</definedName>
    <definedName name="Cong_NC_DTCT">#REF!</definedName>
    <definedName name="Cong_suat_dat">#REF!</definedName>
    <definedName name="cong_tac_khac">#REF!</definedName>
    <definedName name="Cong_tac_xay_da">#REF!</definedName>
    <definedName name="Cong_VL_DTCT">#REF!</definedName>
    <definedName name="congbengam">#REF!</definedName>
    <definedName name="congbenuoc">#REF!</definedName>
    <definedName name="congcoc">#REF!</definedName>
    <definedName name="congcocot">#REF!</definedName>
    <definedName name="congcocott">#REF!</definedName>
    <definedName name="congcomong">#REF!</definedName>
    <definedName name="congcottron">#REF!</definedName>
    <definedName name="congcotvuong">#REF!</definedName>
    <definedName name="congdam">#REF!</definedName>
    <definedName name="congdan1">#REF!</definedName>
    <definedName name="congdan2">#REF!</definedName>
    <definedName name="congdandusan">#REF!</definedName>
    <definedName name="conglanhto">#REF!</definedName>
    <definedName name="congmong">#REF!</definedName>
    <definedName name="congmongbang">#REF!</definedName>
    <definedName name="congmongdon">#REF!</definedName>
    <definedName name="congpanen">#REF!</definedName>
    <definedName name="congsan">#REF!</definedName>
    <definedName name="congthang">#REF!</definedName>
    <definedName name="CongVattu">#REF!</definedName>
    <definedName name="CONST_EQ">#REF!</definedName>
    <definedName name="conversion">#REF!</definedName>
    <definedName name="COPLDC">#REF!</definedName>
    <definedName name="coppha">#REF!</definedName>
    <definedName name="COT">#REF!</definedName>
    <definedName name="Cot_thep">[24]Du_lieu!$C$19</definedName>
    <definedName name="cot7.5">#REF!</definedName>
    <definedName name="cot8.5">#REF!</definedName>
    <definedName name="COTBTPCP">#REF!</definedName>
    <definedName name="CotBTtronVuong">#REF!</definedName>
    <definedName name="Cotsatma">9726</definedName>
    <definedName name="Cotthepma">9726</definedName>
    <definedName name="cottron">#REF!</definedName>
    <definedName name="cotvuong">#REF!</definedName>
    <definedName name="Coù__4">#REF!</definedName>
    <definedName name="Country">#REF!</definedName>
    <definedName name="COVER">#REF!</definedName>
    <definedName name="CP">#REF!</definedName>
    <definedName name="CPC">#REF!</definedName>
    <definedName name="cphoi">#REF!</definedName>
    <definedName name="CPK">#REF!</definedName>
    <definedName name="cplhsmt" localSheetId="6">[25]!cplhsmt</definedName>
    <definedName name="cplhsmt" localSheetId="7">[25]!cplhsmt</definedName>
    <definedName name="cplhsmt">[25]!cplhsmt</definedName>
    <definedName name="cpmtc">#REF!</definedName>
    <definedName name="cpnc">#REF!</definedName>
    <definedName name="CPT">#REF!</definedName>
    <definedName name="CPTB">#REF!</definedName>
    <definedName name="cptdhsmt" localSheetId="6">[25]!cptdhsmt</definedName>
    <definedName name="cptdhsmt" localSheetId="7">[25]!cptdhsmt</definedName>
    <definedName name="cptdhsmt">[25]!cptdhsmt</definedName>
    <definedName name="cptdtdt" localSheetId="6">[25]!cptdtdt</definedName>
    <definedName name="cptdtdt" localSheetId="7">[25]!cptdtdt</definedName>
    <definedName name="cptdtdt">[25]!cptdtdt</definedName>
    <definedName name="cptdtkkt" localSheetId="6">[25]!cptdtkkt</definedName>
    <definedName name="cptdtkkt" localSheetId="7">[25]!cptdtkkt</definedName>
    <definedName name="cptdtkkt">[25]!cptdtkkt</definedName>
    <definedName name="cptt">#REF!</definedName>
    <definedName name="CPVC100">#REF!</definedName>
    <definedName name="CPVC35">#REF!</definedName>
    <definedName name="CPVCDN">#REF!</definedName>
    <definedName name="cpvl">#REF!</definedName>
    <definedName name="CRD">#REF!</definedName>
    <definedName name="crit">#REF!</definedName>
    <definedName name="crit1">#REF!</definedName>
    <definedName name="CRIT10">#REF!</definedName>
    <definedName name="CRIT2">#REF!</definedName>
    <definedName name="CRIT3">#REF!</definedName>
    <definedName name="crit4">#REF!</definedName>
    <definedName name="CRIT5">#REF!</definedName>
    <definedName name="CRIT6">#REF!</definedName>
    <definedName name="CRIT7">#REF!</definedName>
    <definedName name="CRIT8">#REF!</definedName>
    <definedName name="CRIT9">#REF!</definedName>
    <definedName name="CRITINST">#REF!</definedName>
    <definedName name="CRITPURC">#REF!</definedName>
    <definedName name="CRS">#REF!</definedName>
    <definedName name="CRT_EXT">#REF!</definedName>
    <definedName name="CRT_INT">#REF!</definedName>
    <definedName name="CS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an">#REF!</definedName>
    <definedName name="CSau">#REF!</definedName>
    <definedName name="csd3p">#REF!</definedName>
    <definedName name="csddg1p">#REF!</definedName>
    <definedName name="csddt1p">#REF!</definedName>
    <definedName name="csht3p">#REF!</definedName>
    <definedName name="CT">#REF!</definedName>
    <definedName name="CT_50">#REF!</definedName>
    <definedName name="CT_KSTK">#REF!</definedName>
    <definedName name="CT_MCX">#REF!</definedName>
    <definedName name="CT0.4">#REF!</definedName>
    <definedName name="ctbb">#REF!</definedName>
    <definedName name="CTBL">#REF!</definedName>
    <definedName name="CTCT">#REF!</definedName>
    <definedName name="CTCT1">{"'Sheet1'!$L$16"}</definedName>
    <definedName name="ctdn9697">#REF!</definedName>
    <definedName name="CTGT2">#REF!</definedName>
    <definedName name="CTGT3">#REF!</definedName>
    <definedName name="CTGT4">#REF!</definedName>
    <definedName name="CTGT5">#REF!</definedName>
    <definedName name="ctiep">#REF!</definedName>
    <definedName name="CTIET">#REF!</definedName>
    <definedName name="CTieu_H">#REF!</definedName>
    <definedName name="CTieuXB">#REF!</definedName>
    <definedName name="ctmai">#REF!</definedName>
    <definedName name="CTN">#REF!</definedName>
    <definedName name="ctong">#REF!</definedName>
    <definedName name="CTRAM">#REF!</definedName>
    <definedName name="ctre">#REF!</definedName>
    <definedName name="CTTC10nam">{"'Sheet1'!$L$16"}</definedName>
    <definedName name="CTV_EXT">#REF!</definedName>
    <definedName name="CTV_HKS">#REF!</definedName>
    <definedName name="cu">#REF!</definedName>
    <definedName name="CU_LY">#REF!</definedName>
    <definedName name="CU_LY_VAN_CHUYEN_GIA_QUYEN">#REF!</definedName>
    <definedName name="CU_LY_VAN_CHUYEN_THU_CONG">#REF!</definedName>
    <definedName name="cuaong">#REF!</definedName>
    <definedName name="culy">#REF!</definedName>
    <definedName name="CuLy_Q">#REF!</definedName>
    <definedName name="cun">#REF!</definedName>
    <definedName name="cuoc_vc">#REF!</definedName>
    <definedName name="cuoc89">#REF!</definedName>
    <definedName name="CuocVC">#REF!</definedName>
    <definedName name="cuonong">#REF!</definedName>
    <definedName name="CURRENCY">#REF!</definedName>
    <definedName name="cutback">#REF!</definedName>
    <definedName name="cuu">#REF!</definedName>
    <definedName name="cv">[26]gvl!$N$17</definedName>
    <definedName name="CVC">#REF!</definedName>
    <definedName name="CVC_Q">#REF!</definedName>
    <definedName name="cx">#REF!</definedName>
    <definedName name="cxbxn">{"'Sheet1'!$L$16"}</definedName>
    <definedName name="cy">#REF!</definedName>
    <definedName name="d">{"Thuxm2.xls","Sheet1"}</definedName>
    <definedName name="d_">#REF!</definedName>
    <definedName name="D_7101A_B">#REF!</definedName>
    <definedName name="D_L">#REF!</definedName>
    <definedName name="D_n">#REF!</definedName>
    <definedName name="d1_">#REF!</definedName>
    <definedName name="d2_">#REF!</definedName>
    <definedName name="d3_">#REF!</definedName>
    <definedName name="DA">#REF!</definedName>
    <definedName name="da_hoc_xay">#REF!</definedName>
    <definedName name="da1x0.5">#REF!</definedName>
    <definedName name="da1x1">#REF!</definedName>
    <definedName name="da1x2">#REF!</definedName>
    <definedName name="da4x7">#REF!</definedName>
    <definedName name="dacat">#REF!</definedName>
    <definedName name="Dad">{"'Sheet1'!$L$16"}</definedName>
    <definedName name="dah">#REF!</definedName>
    <definedName name="dahb">#REF!</definedName>
    <definedName name="dahg">#REF!</definedName>
    <definedName name="dahnlt">#REF!</definedName>
    <definedName name="dahoc">#REF!</definedName>
    <definedName name="DAKT">#REF!</definedName>
    <definedName name="Dalan">#REF!</definedName>
    <definedName name="DALANPASTE">#REF!</definedName>
    <definedName name="dam">#REF!</definedName>
    <definedName name="dam_24">#REF!</definedName>
    <definedName name="dam_cau_BTCT">#REF!</definedName>
    <definedName name="damban1">#REF!</definedName>
    <definedName name="damban1kw">#REF!</definedName>
    <definedName name="damcoc60">#REF!</definedName>
    <definedName name="damcoc80">#REF!</definedName>
    <definedName name="damdui1.5">#REF!</definedName>
    <definedName name="DamNgang">#REF!</definedName>
    <definedName name="Dan_dung">#REF!</definedName>
    <definedName name="danducsan">#REF!</definedName>
    <definedName name="dao">#REF!</definedName>
    <definedName name="Dao_dap_da">#REF!</definedName>
    <definedName name="dao_dap_dat">#REF!</definedName>
    <definedName name="DAO_DAT">#REF!</definedName>
    <definedName name="Dao_dat_bang_may">#REF!</definedName>
    <definedName name="Dao_dat_bang_thu_cong">#REF!</definedName>
    <definedName name="dao0.4">#REF!</definedName>
    <definedName name="dao0.6">#REF!</definedName>
    <definedName name="dao0.65">#REF!</definedName>
    <definedName name="dao0.8">#REF!</definedName>
    <definedName name="dao1.0">#REF!</definedName>
    <definedName name="dao1.2">#REF!</definedName>
    <definedName name="dao1.25">#REF!</definedName>
    <definedName name="DAODAT">[21]DAODAT!$A$2:$Q$88</definedName>
    <definedName name="daotd">'[2]CT Thang Mo'!$B$323:$H$323</definedName>
    <definedName name="dap">#REF!</definedName>
    <definedName name="Dap_dat_bang_may">#REF!</definedName>
    <definedName name="Dap_dat_bang_thu_cong">#REF!</definedName>
    <definedName name="daptd">'[2]CT Thang Mo'!$B$324:$H$324</definedName>
    <definedName name="DAT">#REF!</definedName>
    <definedName name="data">#REF!</definedName>
    <definedName name="DATA_DATA2_List">#REF!</definedName>
    <definedName name="data1">#REF!</definedName>
    <definedName name="Data11">#REF!</definedName>
    <definedName name="data1204">#REF!</definedName>
    <definedName name="DATA2">#REF!</definedName>
    <definedName name="DATA3">#REF!</definedName>
    <definedName name="Data41">#REF!</definedName>
    <definedName name="_xlnm.Database">#REF!</definedName>
    <definedName name="DataFilter" localSheetId="6">[27]!DataFilter</definedName>
    <definedName name="DataFilter" localSheetId="7">[27]!DataFilter</definedName>
    <definedName name="DataFilter">[27]!DataFilter</definedName>
    <definedName name="datak">#REF!</definedName>
    <definedName name="datal">#REF!</definedName>
    <definedName name="DataSort" localSheetId="6">[27]!DataSort</definedName>
    <definedName name="DataSort" localSheetId="7">[27]!DataSort</definedName>
    <definedName name="DataSort">[27]!DataSort</definedName>
    <definedName name="DataStaff">#REF!</definedName>
    <definedName name="DATAÙ">#REF!</definedName>
    <definedName name="DATDAO">#REF!</definedName>
    <definedName name="Date">#REF!</definedName>
    <definedName name="Dattt">#REF!</definedName>
    <definedName name="Datvv">#REF!</definedName>
    <definedName name="Daucapcongotnong">#REF!</definedName>
    <definedName name="Daucaplapdattrongvangoainha">#REF!</definedName>
    <definedName name="DaucotdongcuaUc">#REF!</definedName>
    <definedName name="Daucotdongnhom">#REF!</definedName>
    <definedName name="daunoi">#REF!</definedName>
    <definedName name="Daunoinhomdong">#REF!</definedName>
    <definedName name="DayCEV">#REF!</definedName>
    <definedName name="daychay">#REF!</definedName>
    <definedName name="DBASE">#REF!</definedName>
    <definedName name="dbln">#REF!</definedName>
    <definedName name="DBT">#REF!</definedName>
    <definedName name="dcct">#REF!</definedName>
    <definedName name="dche">#REF!</definedName>
    <definedName name="DCHINH">#REF!</definedName>
    <definedName name="DCL_22">12117600</definedName>
    <definedName name="DCL_35">25490000</definedName>
    <definedName name="DÇm_33">#REF!</definedName>
    <definedName name="DD">#REF!</definedName>
    <definedName name="dd1x2">[26]gvl!$N$9</definedName>
    <definedName name="DDAY">#REF!</definedName>
    <definedName name="ddd">{"'Sheet1'!$L$16"}</definedName>
    <definedName name="dden">#REF!</definedName>
    <definedName name="ddinh">#REF!</definedName>
    <definedName name="DDK">#REF!</definedName>
    <definedName name="de">#REF!</definedName>
    <definedName name="Delta">#REF!</definedName>
    <definedName name="den_bu">#REF!</definedName>
    <definedName name="denbu">#REF!</definedName>
    <definedName name="Det32x3">#REF!</definedName>
    <definedName name="Det35x3">#REF!</definedName>
    <definedName name="Det40x4">#REF!</definedName>
    <definedName name="Det50x5">#REF!</definedName>
    <definedName name="Det63x6">#REF!</definedName>
    <definedName name="Det75x6">#REF!</definedName>
    <definedName name="Detour">#REF!</definedName>
    <definedName name="dg_5cau">#REF!</definedName>
    <definedName name="DG_M_C_X">#REF!</definedName>
    <definedName name="dgbdII">#REF!</definedName>
    <definedName name="dgc">#REF!</definedName>
    <definedName name="DGCANTHO">'[28]DG CANTHO'!$A$3:$F$212</definedName>
    <definedName name="DGCT_T.Quy_P.Thuy_Q">#REF!</definedName>
    <definedName name="DGCT_TRAUQUYPHUTHUY_HN">#REF!</definedName>
    <definedName name="DGCTI592">#REF!</definedName>
    <definedName name="dgd">#REF!</definedName>
    <definedName name="DGHSDT">#REF!</definedName>
    <definedName name="DGIA">#REF!</definedName>
    <definedName name="DGIA2">#REF!</definedName>
    <definedName name="DGNC">#REF!</definedName>
    <definedName name="DGNCTT">[29]dnc4!$A$3:$F$329</definedName>
    <definedName name="dgqndn">#REF!</definedName>
    <definedName name="DGTV">#REF!</definedName>
    <definedName name="dgvl">#REF!</definedName>
    <definedName name="DGVT">#REF!</definedName>
    <definedName name="dgXDCB_dd">[30]DGXDCB_DD!$A$1:$H$8939</definedName>
    <definedName name="dhoc">#REF!</definedName>
    <definedName name="dhom">#REF!</definedName>
    <definedName name="dien">#REF!</definedName>
    <definedName name="Diengiai_n">#REF!</definedName>
    <definedName name="dientichck">#REF!</definedName>
    <definedName name="dim">#REF!</definedName>
    <definedName name="dinh2">#REF!</definedName>
    <definedName name="Dinhmuc">#REF!</definedName>
    <definedName name="Discount">#REF!</definedName>
    <definedName name="display_area_2">#REF!</definedName>
    <definedName name="dl">{"'Sheet1'!$L$16"}</definedName>
    <definedName name="DLC">#REF!</definedName>
    <definedName name="DLCC">#REF!</definedName>
    <definedName name="DM">#REF!</definedName>
    <definedName name="DM_MaTruong">[31]DanhMuc!#REF!</definedName>
    <definedName name="dm56bxd">#REF!</definedName>
    <definedName name="dmat">#REF!</definedName>
    <definedName name="dmdv">#REF!</definedName>
    <definedName name="DMHD">#REF!</definedName>
    <definedName name="DMKH">#REF!</definedName>
    <definedName name="DMlapdatxa">#REF!</definedName>
    <definedName name="DMTK">#REF!</definedName>
    <definedName name="DMVT">#REF!</definedName>
    <definedName name="DN">#REF!</definedName>
    <definedName name="DNNN">#REF!</definedName>
    <definedName name="DÑt45x4">#REF!</definedName>
    <definedName name="do">{"'Sheet1'!$L$16"}</definedName>
    <definedName name="doan1">#REF!</definedName>
    <definedName name="doan2">#REF!</definedName>
    <definedName name="doan3">#REF!</definedName>
    <definedName name="doan4">#REF!</definedName>
    <definedName name="doan5">#REF!</definedName>
    <definedName name="doan6">#REF!</definedName>
    <definedName name="DoanI_2">#REF!</definedName>
    <definedName name="DoanII_2">#REF!</definedName>
    <definedName name="dobt">#REF!</definedName>
    <definedName name="DOC">#REF!</definedName>
    <definedName name="Document_array">{"Thuxm2.xls","Sheet1"}</definedName>
    <definedName name="Documents_array">#REF!</definedName>
    <definedName name="DON_GIA_3282">#REF!</definedName>
    <definedName name="DON_GIA_3283">#REF!</definedName>
    <definedName name="DON_GIA_3285">#REF!</definedName>
    <definedName name="DON_GIA_VAN_CHUYEN_36">#REF!</definedName>
    <definedName name="Dong_A">#REF!</definedName>
    <definedName name="Dong_B">#REF!</definedName>
    <definedName name="Dong_coc">#REF!</definedName>
    <definedName name="Dong_coc_cu">#REF!</definedName>
    <definedName name="dongia">#REF!</definedName>
    <definedName name="DongiaPA1">#REF!</definedName>
    <definedName name="DongiaPA2">#REF!</definedName>
    <definedName name="DONGIATRAM">'[32]DON GIA TRAM (3)'!$C$4:$L$611</definedName>
    <definedName name="dongiavanchuyen">#REF!</definedName>
    <definedName name="Donvi">#REF!</definedName>
    <definedName name="dr">{"'Sheet1'!$L$16"}</definedName>
    <definedName name="DRAFT">#REF!</definedName>
    <definedName name="dry..">#REF!</definedName>
    <definedName name="ds">#REF!</definedName>
    <definedName name="DS_2">#REF!</definedName>
    <definedName name="DS_305">#REF!</definedName>
    <definedName name="DS_381">#REF!</definedName>
    <definedName name="DS1p1vc">#REF!</definedName>
    <definedName name="ds1p2nc">#REF!</definedName>
    <definedName name="ds1p2vc">#REF!</definedName>
    <definedName name="ds1pnc">#REF!</definedName>
    <definedName name="ds1pvl">#REF!</definedName>
    <definedName name="ds3pctnc">#REF!</definedName>
    <definedName name="ds3pctvc">#REF!</definedName>
    <definedName name="ds3pctvl">#REF!</definedName>
    <definedName name="ds3pnc">#REF!</definedName>
    <definedName name="ds3pvl">#REF!</definedName>
    <definedName name="DSDC">#REF!</definedName>
    <definedName name="dsds">{"'Sheet1'!$L$16"}</definedName>
    <definedName name="DSet">#REF!</definedName>
    <definedName name="dsgd">#REF!</definedName>
    <definedName name="dskhu">#REF!</definedName>
    <definedName name="dsm">#REF!</definedName>
    <definedName name="DSPK1p1nc">#REF!</definedName>
    <definedName name="DSPK1p1vl">#REF!</definedName>
    <definedName name="DSPK1pnc">#REF!</definedName>
    <definedName name="DSPK1pvl">#REF!</definedName>
    <definedName name="DSTD_Clear">[0]!DSTD_Clear</definedName>
    <definedName name="DSTinh">#REF!</definedName>
    <definedName name="DSUMDATA">#REF!</definedName>
    <definedName name="DT_VKHNN">#REF!</definedName>
    <definedName name="DTBH">#REF!</definedName>
    <definedName name="DTCTANG_BD">#REF!</definedName>
    <definedName name="DTCTANG_HT_BD">#REF!</definedName>
    <definedName name="DTCTANG_HT_KT">#REF!</definedName>
    <definedName name="DTCTANG_KT">#REF!</definedName>
    <definedName name="dtdt">#REF!</definedName>
    <definedName name="dtich1">#REF!</definedName>
    <definedName name="dtich2">#REF!</definedName>
    <definedName name="dtich3">#REF!</definedName>
    <definedName name="dtich4">#REF!</definedName>
    <definedName name="dtich5">#REF!</definedName>
    <definedName name="dtich6">#REF!</definedName>
    <definedName name="DTKL">'[28]Dutoan KL'!$A$5:$F$580</definedName>
    <definedName name="DTKS">#REF!</definedName>
    <definedName name="DTT">#REF!</definedName>
    <definedName name="dttdb">#REF!</definedName>
    <definedName name="dttdg">#REF!</definedName>
    <definedName name="DU_TOAN_CHI_TIET_CONG_TO">#REF!</definedName>
    <definedName name="DU_TOAN_CHI_TIET_DZ22KV">#REF!</definedName>
    <definedName name="DU_TOAN_CHI_TIET_KHO_BAI">#REF!</definedName>
    <definedName name="duaån">#REF!</definedName>
    <definedName name="duan">#REF!</definedName>
    <definedName name="DUCANH">{"'Sheet1'!$L$16"}</definedName>
    <definedName name="duccong">#REF!</definedName>
    <definedName name="DUDAUCO">#REF!</definedName>
    <definedName name="DUDAUNO">#REF!</definedName>
    <definedName name="duoi">#REF!</definedName>
    <definedName name="duong">{"'Sheet1'!$L$16"}</definedName>
    <definedName name="Duong_373">#REF!</definedName>
    <definedName name="Duong_dau_cau">#REF!</definedName>
    <definedName name="Duong_tam">#REF!</definedName>
    <definedName name="DuongLoai1">#REF!</definedName>
    <definedName name="DuongLoai2">#REF!</definedName>
    <definedName name="DuongLoai3">#REF!</definedName>
    <definedName name="DuongLoai4">#REF!</definedName>
    <definedName name="DuongLoai5">#REF!</definedName>
    <definedName name="DUT">#REF!</definedName>
    <definedName name="DutoanDongmo">#REF!</definedName>
    <definedName name="dvql">#REF!</definedName>
    <definedName name="DX">#REF!</definedName>
    <definedName name="dxfg">{"Thuxm2.xls","Sheet1"}</definedName>
    <definedName name="DY">#REF!</definedName>
    <definedName name="DZ_04">#REF!</definedName>
    <definedName name="DZ_35">#REF!</definedName>
    <definedName name="E_p">#REF!</definedName>
    <definedName name="Ea">#REF!</definedName>
    <definedName name="EARTH">#REF!</definedName>
    <definedName name="Eb">#REF!</definedName>
    <definedName name="Ebdam">#REF!</definedName>
    <definedName name="EBT">#REF!</definedName>
    <definedName name="Ec">#REF!</definedName>
    <definedName name="Ecdc">#REF!</definedName>
    <definedName name="Ecot1">#REF!</definedName>
    <definedName name="EDR">#REF!</definedName>
    <definedName name="Email">#REF!</definedName>
    <definedName name="emb">#REF!</definedName>
    <definedName name="En">#REF!</definedName>
    <definedName name="end">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o">#REF!</definedName>
    <definedName name="epcoc">#REF!</definedName>
    <definedName name="EQI">#REF!</definedName>
    <definedName name="ETCDC">#REF!</definedName>
    <definedName name="EVNB">#REF!</definedName>
    <definedName name="ex">#REF!</definedName>
    <definedName name="Ex_L">#REF!</definedName>
    <definedName name="EX_Length_373">#REF!</definedName>
    <definedName name="EXC">#REF!</definedName>
    <definedName name="EXCH">#REF!</definedName>
    <definedName name="EXPORT">#REF!</definedName>
    <definedName name="_xlnm.Extract">#REF!</definedName>
    <definedName name="f">#REF!</definedName>
    <definedName name="F1bo">#REF!</definedName>
    <definedName name="f82E46">#REF!</definedName>
    <definedName name="f92F56">#REF!</definedName>
    <definedName name="FACTOR">#REF!</definedName>
    <definedName name="Fax">#REF!</definedName>
    <definedName name="Fay">#REF!</definedName>
    <definedName name="fbsdggdsf">{"DZ-TDTB2.XLS","Dcksat.xls"}</definedName>
    <definedName name="fc">#REF!</definedName>
    <definedName name="fc_">#REF!</definedName>
    <definedName name="FC5_total">#REF!</definedName>
    <definedName name="FC6_total">#REF!</definedName>
    <definedName name="FCode">#REF!</definedName>
    <definedName name="fcp">#REF!</definedName>
    <definedName name="Fdaymong">#REF!</definedName>
    <definedName name="FDR">#REF!</definedName>
    <definedName name="fff">{"'Sheet1'!$L$16"}</definedName>
    <definedName name="Fg">{"'Sheet1'!$L$16"}</definedName>
    <definedName name="fh">#REF!</definedName>
    <definedName name="fI">#REF!</definedName>
    <definedName name="FI_12">4820</definedName>
    <definedName name="fII">#REF!</definedName>
    <definedName name="FIL">#REF!</definedName>
    <definedName name="FILE">#REF!</definedName>
    <definedName name="fjh">#REF!</definedName>
    <definedName name="FlexZZ">#REF!</definedName>
    <definedName name="Fnc">#REF!</definedName>
    <definedName name="Fng">#REF!</definedName>
    <definedName name="FP">'[1]COAT&amp;WRAP-QIOT-#3'!#REF!</definedName>
    <definedName name="fs">#REF!</definedName>
    <definedName name="fsdfdsf">{"'Sheet1'!$L$16"}</definedName>
    <definedName name="ftd">#REF!</definedName>
    <definedName name="fth">#REF!</definedName>
    <definedName name="fuji">#REF!</definedName>
    <definedName name="Full">[23]QMCT!#REF!</definedName>
    <definedName name="Fy_">#REF!</definedName>
    <definedName name="G">#REF!</definedName>
    <definedName name="g_">#REF!</definedName>
    <definedName name="g_1">#REF!</definedName>
    <definedName name="G_2">#REF!</definedName>
    <definedName name="g_3">#REF!</definedName>
    <definedName name="G_ME">#REF!</definedName>
    <definedName name="gach">#REF!</definedName>
    <definedName name="GAHT">#REF!</definedName>
    <definedName name="GaicapbocCuXLPEPVCPVCloaiCEVV18den35kV">#REF!</definedName>
    <definedName name="gama">#REF!</definedName>
    <definedName name="Gamadam">#REF!</definedName>
    <definedName name="GC">#REF!</definedName>
    <definedName name="GC_DN">#REF!</definedName>
    <definedName name="GC_HT">#REF!</definedName>
    <definedName name="GC_TD">#REF!</definedName>
    <definedName name="GD_1">#REF!</definedName>
    <definedName name="GD_2">#REF!</definedName>
    <definedName name="gdf">#REF!</definedName>
    <definedName name="GDL">#REF!</definedName>
    <definedName name="geff">#REF!</definedName>
    <definedName name="geo">#REF!</definedName>
    <definedName name="gg">#REF!</definedName>
    <definedName name="gh">{"'Sheet1'!$L$16"}</definedName>
    <definedName name="ghichu">#REF!</definedName>
    <definedName name="ghip">#REF!</definedName>
    <definedName name="gia">#REF!</definedName>
    <definedName name="Gia_CT">#REF!</definedName>
    <definedName name="GIA_CU_LY_VAN_CHUYEN">#REF!</definedName>
    <definedName name="gia_tien">#REF!</definedName>
    <definedName name="gia_tien_1">#REF!</definedName>
    <definedName name="gia_tien_2">#REF!</definedName>
    <definedName name="gia_tien_3">#REF!</definedName>
    <definedName name="gia_tien_BTN">#REF!</definedName>
    <definedName name="Gia_VT">#REF!</definedName>
    <definedName name="giaca">'[33]dg-VTu'!$C$6:$F$55</definedName>
    <definedName name="GiacapAvanxoanLVABCXLPE">#REF!</definedName>
    <definedName name="GiacapbocCuXLPEPVCDSTAPVCloaiCEVVST">#REF!</definedName>
    <definedName name="GiacapbocCuXLPEPVCDSTPVCloaiCEVVST12den24kV">#REF!</definedName>
    <definedName name="GiacapbocCuXLPEPVCDSTPVCloaiCEVVST18den35kV">#REF!</definedName>
    <definedName name="GiacapbocCuXLPEPVCloaiCEV">#REF!</definedName>
    <definedName name="GiacapbocCuXLPEPVCloaiCEV12den24kV">#REF!</definedName>
    <definedName name="GiacapbocCuXLPEPVCloaiCEV18den35kV">#REF!</definedName>
    <definedName name="GiacapbocCuXLPEPVCPVCloaiCEVV12den24kV">#REF!</definedName>
    <definedName name="GiacapbocCuXLPEPVCSWPVCloaiCEVVSW12den24kV">#REF!</definedName>
    <definedName name="GiacapbocCuXLPEPVCSWPVCloaiCEVVSW18den35kV">#REF!</definedName>
    <definedName name="GiadayACbocPVC">#REF!</definedName>
    <definedName name="GiadayAS">#REF!</definedName>
    <definedName name="GiadayAtran">#REF!</definedName>
    <definedName name="GiadayAV">#REF!</definedName>
    <definedName name="GiadayAXLPE1kVlkyhieuAE">#REF!</definedName>
    <definedName name="GiadaycapCEV">#REF!</definedName>
    <definedName name="GiadaycapCuPVC600V">#REF!</definedName>
    <definedName name="GiadayCVV">#REF!</definedName>
    <definedName name="GiadayMtran">#REF!</definedName>
    <definedName name="Giai_doan">#REF!</definedName>
    <definedName name="Giasatthep">#REF!</definedName>
    <definedName name="Giavatlieukhac">#REF!</definedName>
    <definedName name="GIAVL_TRALY">#REF!</definedName>
    <definedName name="GIAVLIEUTN">#REF!</definedName>
    <definedName name="GIAVT">'[28]Dutoan KL'!$A$7:$F$581</definedName>
    <definedName name="Giocong">#REF!</definedName>
    <definedName name="giom">#REF!</definedName>
    <definedName name="giomoi">#REF!</definedName>
    <definedName name="GJ">#REF!</definedName>
    <definedName name="gkGTGT">#REF!</definedName>
    <definedName name="gkkjl">{"'Sheet1'!$L$16"}</definedName>
    <definedName name="gl3p">#REF!</definedName>
    <definedName name="gld">#REF!</definedName>
    <definedName name="GoBack" localSheetId="6">[27]KLHT!GoBack</definedName>
    <definedName name="GoBack" localSheetId="7">[27]KLHT!GoBack</definedName>
    <definedName name="GoBack">[27]KLHT!GoBack</definedName>
    <definedName name="Goc32x3">#REF!</definedName>
    <definedName name="Goc35x3">#REF!</definedName>
    <definedName name="Goc40x4">#REF!</definedName>
    <definedName name="Goc45x4">#REF!</definedName>
    <definedName name="Goc50x5">#REF!</definedName>
    <definedName name="Goc63x6">#REF!</definedName>
    <definedName name="Goc75x6">#REF!</definedName>
    <definedName name="govan">#REF!</definedName>
    <definedName name="GPT_GROUNDING_PT">'[34]NEW-PANEL'!#REF!</definedName>
    <definedName name="grB">#REF!</definedName>
    <definedName name="GRFICM">#REF!</definedName>
    <definedName name="GRID">#REF!</definedName>
    <definedName name="gs">#REF!</definedName>
    <definedName name="gse">#REF!</definedName>
    <definedName name="gsktxd" localSheetId="6">[25]!gsktxd</definedName>
    <definedName name="gsktxd" localSheetId="7">[25]!gsktxd</definedName>
    <definedName name="gsktxd">[25]!gsktxd</definedName>
    <definedName name="Gtb">#REF!</definedName>
    <definedName name="gtbtt">#REF!</definedName>
    <definedName name="GTDTCTANG_HT_NC_BD">#REF!</definedName>
    <definedName name="GTDTCTANG_HT_NC_KT">#REF!</definedName>
    <definedName name="GTDTCTANG_HT_VL_BD">#REF!</definedName>
    <definedName name="GTDTCTANG_HT_VL_KT">#REF!</definedName>
    <definedName name="GTDTCTANG_NC_BD">#REF!</definedName>
    <definedName name="GTDTCTANG_NC_KT">#REF!</definedName>
    <definedName name="GTDTCTANG_VL_BD">#REF!</definedName>
    <definedName name="GTDTCTANG_VL_KT">#REF!</definedName>
    <definedName name="Gthe">#REF!</definedName>
    <definedName name="GTRI">#REF!</definedName>
    <definedName name="gtst">#REF!</definedName>
    <definedName name="GTXL">#REF!</definedName>
    <definedName name="GTXL_1">#REF!</definedName>
    <definedName name="gvan">#REF!</definedName>
    <definedName name="GVL_LDT">#REF!</definedName>
    <definedName name="Gxl">#REF!</definedName>
    <definedName name="gxltt">#REF!</definedName>
    <definedName name="GXMAX">#REF!</definedName>
    <definedName name="GXMIN">#REF!</definedName>
    <definedName name="GYMAX">#REF!</definedName>
    <definedName name="GYMIN">#REF!</definedName>
    <definedName name="h">#REF!</definedName>
    <definedName name="H_">#REF!</definedName>
    <definedName name="h__">#REF!</definedName>
    <definedName name="h_0">#REF!</definedName>
    <definedName name="h_01">#REF!</definedName>
    <definedName name="h_02">#REF!</definedName>
    <definedName name="h_03">#REF!</definedName>
    <definedName name="h_04">#REF!</definedName>
    <definedName name="H_1">#REF!</definedName>
    <definedName name="H_2">#REF!</definedName>
    <definedName name="H_3">#REF!</definedName>
    <definedName name="h_4">#REF!</definedName>
    <definedName name="h_d">#REF!</definedName>
    <definedName name="H_THUCHTHH">#REF!</definedName>
    <definedName name="H_THUCTT">#REF!</definedName>
    <definedName name="h18x">#REF!</definedName>
    <definedName name="H21dai75">#REF!</definedName>
    <definedName name="H21dai9">#REF!</definedName>
    <definedName name="H22dai6">#REF!</definedName>
    <definedName name="H22dai75">#REF!</definedName>
    <definedName name="h30x">#REF!</definedName>
    <definedName name="H43dai6">#REF!</definedName>
    <definedName name="H43dai75">#REF!</definedName>
    <definedName name="H43dai9">#REF!</definedName>
    <definedName name="H44dai6">#REF!</definedName>
    <definedName name="H44dai75">#REF!</definedName>
    <definedName name="H44dai9">#REF!</definedName>
    <definedName name="ha">#REF!</definedName>
    <definedName name="HANG">{#N/A,#N/A,FALSE,"Chi tiÆt"}</definedName>
    <definedName name="Hang_muc_khac">#REF!</definedName>
    <definedName name="hangmuc">#REF!</definedName>
    <definedName name="HapCKVA">#REF!</definedName>
    <definedName name="HapCKvar">#REF!</definedName>
    <definedName name="HapCKW">#REF!</definedName>
    <definedName name="HapIKVA">#REF!</definedName>
    <definedName name="HapIKvar">#REF!</definedName>
    <definedName name="HapIKW">#REF!</definedName>
    <definedName name="HapKVA">#REF!</definedName>
    <definedName name="HapSKVA">#REF!</definedName>
    <definedName name="Hbb">#REF!</definedName>
    <definedName name="HBC">#REF!</definedName>
    <definedName name="HBL">#REF!</definedName>
    <definedName name="Hbtt">#REF!</definedName>
    <definedName name="hc">#REF!</definedName>
    <definedName name="Hcb">#REF!</definedName>
    <definedName name="HCM">#REF!</definedName>
    <definedName name="HCPH">#REF!</definedName>
    <definedName name="HCS">#REF!</definedName>
    <definedName name="Hctt">#REF!</definedName>
    <definedName name="HCU">#REF!</definedName>
    <definedName name="Hd">#REF!</definedName>
    <definedName name="Hdb">#REF!</definedName>
    <definedName name="HDC">#REF!</definedName>
    <definedName name="HDCCT">[23]QMCT!#REF!</definedName>
    <definedName name="HDCD">[23]QMCT!#REF!</definedName>
    <definedName name="Hdtt">#REF!</definedName>
    <definedName name="HDU">#REF!</definedName>
    <definedName name="He">#REF!</definedName>
    <definedName name="He_so">#REF!</definedName>
    <definedName name="HE_SO_KHO_KHAN_CANG_DAY">#REF!</definedName>
    <definedName name="Heä_soá_laép_xaø_H">1.7</definedName>
    <definedName name="heä_soá_sình_laày">#REF!</definedName>
    <definedName name="hh">#REF!</definedName>
    <definedName name="HHBQ">#REF!</definedName>
    <definedName name="HHcat">#REF!</definedName>
    <definedName name="HHda">#REF!</definedName>
    <definedName name="hhhh">#REF!</definedName>
    <definedName name="HHIC">#REF!</definedName>
    <definedName name="HHT">#REF!</definedName>
    <definedName name="HHTT">#REF!</definedName>
    <definedName name="HHUHOI" localSheetId="6">'[35]Biểu 02'!HHUHOI</definedName>
    <definedName name="HHUHOI" localSheetId="7">'[35]Biểu 02'!HHUHOI</definedName>
    <definedName name="HHUHOI">'[35]Biểu 02'!HHUHOI</definedName>
    <definedName name="HHxm">#REF!</definedName>
    <definedName name="HiddenRows">#REF!</definedName>
    <definedName name="hien">#REF!</definedName>
    <definedName name="HIHIHIHOI">{"'Sheet1'!$L$16"}</definedName>
    <definedName name="Hinh_thuc">#REF!</definedName>
    <definedName name="HiÕu">#REF!</definedName>
    <definedName name="hjjkl">{"'Sheet1'!$L$16"}</definedName>
    <definedName name="HJKL">{"'Sheet1'!$L$16"}</definedName>
    <definedName name="HKE">#REF!</definedName>
    <definedName name="HKL">#REF!</definedName>
    <definedName name="HKLHI">#REF!</definedName>
    <definedName name="HKLL">#REF!</definedName>
    <definedName name="HKLLLO">#REF!</definedName>
    <definedName name="HLIC">#REF!</definedName>
    <definedName name="HLU">#REF!</definedName>
    <definedName name="Hm">#REF!</definedName>
    <definedName name="Ho">#REF!</definedName>
    <definedName name="Hoa">#REF!</definedName>
    <definedName name="hoc">55000</definedName>
    <definedName name="HOME_MANP">#REF!</definedName>
    <definedName name="HOMEOFFICE_COST">#REF!</definedName>
    <definedName name="Hopnoicap">#REF!</definedName>
    <definedName name="Hoten">#REF!</definedName>
    <definedName name="Hoto">#REF!</definedName>
    <definedName name="House">#REF!</definedName>
    <definedName name="HR">#REF!</definedName>
    <definedName name="HRC">#REF!</definedName>
    <definedName name="hs">#REF!</definedName>
    <definedName name="HS_may">#REF!</definedName>
    <definedName name="HSCT3">0.1</definedName>
    <definedName name="hsd">#REF!</definedName>
    <definedName name="hsdc">#REF!</definedName>
    <definedName name="hsdc1">#REF!</definedName>
    <definedName name="HSDN">2.5</definedName>
    <definedName name="HSGG">#REF!</definedName>
    <definedName name="HSHH">#REF!</definedName>
    <definedName name="HSHHUT">#REF!</definedName>
    <definedName name="hsk">#REF!</definedName>
    <definedName name="HSKK35">#REF!</definedName>
    <definedName name="HSlan">#REF!</definedName>
    <definedName name="HSLX">#REF!</definedName>
    <definedName name="HSLXH">1.7</definedName>
    <definedName name="HSLXP">#REF!</definedName>
    <definedName name="hsm">#REF!</definedName>
    <definedName name="HSMTC">#REF!</definedName>
    <definedName name="HSNC">[24]Du_lieu!$C$6</definedName>
    <definedName name="hsnc_cau">1.626</definedName>
    <definedName name="hsnc_cau2">1.626</definedName>
    <definedName name="hsnc_d">1.6356</definedName>
    <definedName name="hsnc_d2">1.6356</definedName>
    <definedName name="HSSL">#REF!</definedName>
    <definedName name="hßm4">#REF!</definedName>
    <definedName name="hstb">#REF!</definedName>
    <definedName name="hstdtk">#REF!</definedName>
    <definedName name="hsthep">#REF!</definedName>
    <definedName name="Hstt">#REF!</definedName>
    <definedName name="hsUd">#REF!</definedName>
    <definedName name="HSVC1">#REF!</definedName>
    <definedName name="HSVC2">#REF!</definedName>
    <definedName name="HSVC3">#REF!</definedName>
    <definedName name="hsvl">#REF!</definedName>
    <definedName name="hsvl2">1</definedName>
    <definedName name="hsxk">#REF!</definedName>
    <definedName name="HT">#REF!</definedName>
    <definedName name="HTHH">#REF!</definedName>
    <definedName name="HTML_CodePage">950</definedName>
    <definedName name="HTML_Control">{"'Sheet1'!$L$16"}</definedName>
    <definedName name="HTML_Description">""</definedName>
    <definedName name="HTML_Email">""</definedName>
    <definedName name="HTML_Header">"Sheet1"</definedName>
    <definedName name="HTML_LastUpdate">"2000/9/14"</definedName>
    <definedName name="HTML_LineAfter">FALSE</definedName>
    <definedName name="HTML_LineBefore">FALSE</definedName>
    <definedName name="HTML_Name">"J.C.WONG"</definedName>
    <definedName name="HTML_OBDlg2">TRUE</definedName>
    <definedName name="HTML_OBDlg4">TRUE</definedName>
    <definedName name="HTML_OS">0</definedName>
    <definedName name="HTML_PathFile">"C:\2689\Q\國內\00q3961台化龍德PTA3建造\MyHTML.htm"</definedName>
    <definedName name="HTML_Title">"00Q3961-SUM"</definedName>
    <definedName name="HTNC">#REF!</definedName>
    <definedName name="HTS">#REF!</definedName>
    <definedName name="HTU">#REF!</definedName>
    <definedName name="HTVL">#REF!</definedName>
    <definedName name="hung">{"'Sheet1'!$L$16"}</definedName>
    <definedName name="huy">{"'Sheet1'!$L$16"}</definedName>
    <definedName name="HV">#REF!</definedName>
    <definedName name="HVBC">#REF!</definedName>
    <definedName name="HVC">#REF!</definedName>
    <definedName name="HVL">#REF!</definedName>
    <definedName name="HVP">#REF!</definedName>
    <definedName name="hvt">#REF!</definedName>
    <definedName name="hvtb">#REF!</definedName>
    <definedName name="hvttt">#REF!</definedName>
    <definedName name="Hxn">#REF!</definedName>
    <definedName name="hy.">{"'Sheet1'!$L$16"}</definedName>
    <definedName name="I">#REF!</definedName>
    <definedName name="Î">{"'Sheet1'!$L$16"}</definedName>
    <definedName name="I_A">#REF!</definedName>
    <definedName name="I_B">#REF!</definedName>
    <definedName name="I_c">#REF!</definedName>
    <definedName name="I_p">#REF!</definedName>
    <definedName name="iCount">3</definedName>
    <definedName name="IDLAB_COST">#REF!</definedName>
    <definedName name="II_A">#REF!</definedName>
    <definedName name="II_B">#REF!</definedName>
    <definedName name="II_c">#REF!</definedName>
    <definedName name="III_a">#REF!</definedName>
    <definedName name="III_B">#REF!</definedName>
    <definedName name="III_c">#REF!</definedName>
    <definedName name="IMPORT">#REF!</definedName>
    <definedName name="IND_LAB">#REF!</definedName>
    <definedName name="index">#REF!</definedName>
    <definedName name="INDMANP">#REF!</definedName>
    <definedName name="Ing">#REF!</definedName>
    <definedName name="INPUT">#REF!</definedName>
    <definedName name="INPUT1">#REF!</definedName>
    <definedName name="inputCosti">#REF!</definedName>
    <definedName name="inputLf">#REF!</definedName>
    <definedName name="inputWTP">#REF!</definedName>
    <definedName name="INT">#REF!</definedName>
    <definedName name="INTBN">#REF!</definedName>
    <definedName name="Inthu">#REF!</definedName>
    <definedName name="Inthu1">#REF!</definedName>
    <definedName name="IO">'[1]COAT&amp;WRAP-QIOT-#3'!#REF!</definedName>
    <definedName name="Ip">#REF!</definedName>
    <definedName name="Ip_">#REF!</definedName>
    <definedName name="itd1.5">#REF!</definedName>
    <definedName name="itdd1.5">#REF!</definedName>
    <definedName name="itddgoi">#REF!</definedName>
    <definedName name="itdg">#REF!</definedName>
    <definedName name="itdgoi">#REF!</definedName>
    <definedName name="ith1.5">#REF!</definedName>
    <definedName name="ithg">#REF!</definedName>
    <definedName name="ithgoi">#REF!</definedName>
    <definedName name="IWTP">#REF!</definedName>
    <definedName name="ixy">#REF!</definedName>
    <definedName name="j">#REF!</definedName>
    <definedName name="J.O">#REF!</definedName>
    <definedName name="J.O_GT">#REF!</definedName>
    <definedName name="j1.">#REF!</definedName>
    <definedName name="j2..">#REF!</definedName>
    <definedName name="j356C8">#REF!</definedName>
    <definedName name="jhnjnn">#REF!</definedName>
    <definedName name="JPYVND1">#REF!</definedName>
    <definedName name="k">#REF!</definedName>
    <definedName name="K_L">#REF!</definedName>
    <definedName name="k2b">#REF!</definedName>
    <definedName name="KA">#REF!</definedName>
    <definedName name="KAE">#REF!</definedName>
    <definedName name="KAS">#REF!</definedName>
    <definedName name="kcdd">#REF!</definedName>
    <definedName name="kcong">#REF!</definedName>
    <definedName name="Kcto">#REF!</definedName>
    <definedName name="Kctx">#REF!</definedName>
    <definedName name="kdien">#REF!</definedName>
    <definedName name="KE_HOACH_VON_PHU_THU">#REF!</definedName>
    <definedName name="KeBve">#REF!</definedName>
    <definedName name="Kepcapcacloai">#REF!</definedName>
    <definedName name="Ket_Qua_KD">#REF!</definedName>
    <definedName name="KeyFigure">#REF!</definedName>
    <definedName name="KgBM">#REF!</definedName>
    <definedName name="Kgcot">#REF!</definedName>
    <definedName name="KgCTd4">#REF!</definedName>
    <definedName name="KgCTt4">#REF!</definedName>
    <definedName name="Kgdamd4">#REF!</definedName>
    <definedName name="Kgdamt4">#REF!</definedName>
    <definedName name="Kgmong">#REF!</definedName>
    <definedName name="KgNXOLdk">#REF!</definedName>
    <definedName name="Kgsan">#REF!</definedName>
    <definedName name="kh">#REF!</definedName>
    <definedName name="KH_Chang">#REF!</definedName>
    <definedName name="khac">2</definedName>
    <definedName name="khanang">#REF!</definedName>
    <definedName name="Khanhdonnoitrunggiannoidieuchinh">#REF!</definedName>
    <definedName name="KHldatcat">#REF!</definedName>
    <definedName name="khoanbt">#REF!</definedName>
    <definedName name="khoand">#REF!</definedName>
    <definedName name="khoanda">#REF!</definedName>
    <definedName name="khoannhoi">#REF!</definedName>
    <definedName name="khoansat">#REF!</definedName>
    <definedName name="khoanthep">#REF!</definedName>
    <definedName name="khoanxd">#REF!</definedName>
    <definedName name="KHOI_LUONG_DAT_DAO_DAP">#REF!</definedName>
    <definedName name="khong">#REF!</definedName>
    <definedName name="Khong_can_doi">#REF!</definedName>
    <definedName name="Khung">#REF!</definedName>
    <definedName name="KhuyenmaiUPS">"AutoShape 264"</definedName>
    <definedName name="kich">#REF!</definedName>
    <definedName name="kich18">#REF!</definedName>
    <definedName name="kich250">#REF!</definedName>
    <definedName name="kich500">#REF!</definedName>
    <definedName name="kiem">#REF!</definedName>
    <definedName name="Kiem_tra_trung_ten">#REF!</definedName>
    <definedName name="KINH_PHI_DEN_BU">#REF!</definedName>
    <definedName name="KINH_PHI_DZ0.4KV">#REF!</definedName>
    <definedName name="KINH_PHI_KHAO_SAT__LAP_BCNCKT__TKKTTC">#REF!</definedName>
    <definedName name="KINH_PHI_KHO_BAI">#REF!</definedName>
    <definedName name="KINH_PHI_TBA">#REF!</definedName>
    <definedName name="kip">#REF!</definedName>
    <definedName name="KIYB">'[18]Dt 2001'!#REF!</definedName>
    <definedName name="kj">#REF!</definedName>
    <definedName name="kkk">#REF!</definedName>
    <definedName name="kl">#REF!</definedName>
    <definedName name="kl_ME">#REF!</definedName>
    <definedName name="KLC">#REF!</definedName>
    <definedName name="klctbb">#REF!</definedName>
    <definedName name="kldfglrldn">#REF!</definedName>
    <definedName name="KLTHDN">#REF!</definedName>
    <definedName name="KLVANKHUON">#REF!</definedName>
    <definedName name="KLVL1">#REF!</definedName>
    <definedName name="km">#REF!</definedName>
    <definedName name="Kng">#REF!</definedName>
    <definedName name="kp1ph">#REF!</definedName>
    <definedName name="kq">#REF!</definedName>
    <definedName name="KQ_Truong">#REF!</definedName>
    <definedName name="Ks">#REF!</definedName>
    <definedName name="KS_1">#REF!</definedName>
    <definedName name="KS_2">#REF!</definedName>
    <definedName name="KSTK">#REF!</definedName>
    <definedName name="ktc">#REF!</definedName>
    <definedName name="Kte">#REF!</definedName>
    <definedName name="KVC">#REF!</definedName>
    <definedName name="Kxc">#REF!</definedName>
    <definedName name="Kxp">#REF!</definedName>
    <definedName name="Ký_nép">#REF!</definedName>
    <definedName name="l">#REF!</definedName>
    <definedName name="l_1">#REF!</definedName>
    <definedName name="l_2">#REF!</definedName>
    <definedName name="l_3">#REF!</definedName>
    <definedName name="l_4">#REF!</definedName>
    <definedName name="L_mong">#REF!</definedName>
    <definedName name="l1d">#REF!</definedName>
    <definedName name="L63x6">5800</definedName>
    <definedName name="LABEL">#REF!</definedName>
    <definedName name="laisuat">#REF!</definedName>
    <definedName name="LAMTUBE">#REF!</definedName>
    <definedName name="lan">#REF!</definedName>
    <definedName name="Land">#REF!</definedName>
    <definedName name="lanhto">#REF!</definedName>
    <definedName name="lao_keo_dam_cau">#REF!</definedName>
    <definedName name="LAP_DAT_TBA">#REF!</definedName>
    <definedName name="lapa">'[2]CT Thang Mo'!$B$350:$H$350</definedName>
    <definedName name="lapb">'[2]CT Thang Mo'!$B$370:$H$370</definedName>
    <definedName name="lapc">'[2]CT Thang Mo'!$B$390:$H$390</definedName>
    <definedName name="LapDungDam">#REF!</definedName>
    <definedName name="LBS_22">107800000</definedName>
    <definedName name="LC5_total">#REF!</definedName>
    <definedName name="LC6_total">#REF!</definedName>
    <definedName name="lcc">#REF!</definedName>
    <definedName name="lcn_1">#REF!</definedName>
    <definedName name="Lcot">#REF!</definedName>
    <definedName name="Lct">#REF!</definedName>
    <definedName name="Ld">#REF!</definedName>
    <definedName name="Ldatcat">#REF!</definedName>
    <definedName name="Lệ">{"'Sheet1'!$L$16"}</definedName>
    <definedName name="LgL">#REF!</definedName>
    <definedName name="LIET_KE_VI_TRI_DZ0.4KV">#REF!</definedName>
    <definedName name="LIET_KE_VI_TRI_DZ22KV">#REF!</definedName>
    <definedName name="limcount">1</definedName>
    <definedName name="LK_hathe">#REF!</definedName>
    <definedName name="Lmk">#REF!</definedName>
    <definedName name="LN">#REF!</definedName>
    <definedName name="lnm">#REF!</definedName>
    <definedName name="Lnsc">#REF!</definedName>
    <definedName name="lntt">#REF!</definedName>
    <definedName name="Lo">#REF!</definedName>
    <definedName name="Loai">#REF!</definedName>
    <definedName name="LOAI_DUONG">#REF!</definedName>
    <definedName name="Loai_TD">#REF!</definedName>
    <definedName name="LoaiDB">#REF!</definedName>
    <definedName name="LoaiI">#REF!</definedName>
    <definedName name="LoaiII">#REF!</definedName>
    <definedName name="LoaiIII">#REF!</definedName>
    <definedName name="LoaixeH">#REF!</definedName>
    <definedName name="LoaixeXB">#REF!</definedName>
    <definedName name="loak">#REF!</definedName>
    <definedName name="long">#REF!</definedName>
    <definedName name="LOOP">#REF!</definedName>
    <definedName name="LRMC">#REF!</definedName>
    <definedName name="ltre">#REF!</definedName>
    <definedName name="Luanthanh">#REF!</definedName>
    <definedName name="lulop16">#REF!</definedName>
    <definedName name="lulop25">#REF!</definedName>
    <definedName name="luoncap">#REF!</definedName>
    <definedName name="lurung16">#REF!</definedName>
    <definedName name="lurung25">#REF!</definedName>
    <definedName name="luthep10">#REF!</definedName>
    <definedName name="luthep12">#REF!</definedName>
    <definedName name="luthep8.5">#REF!</definedName>
    <definedName name="luuthong">#REF!</definedName>
    <definedName name="lv..">#REF!</definedName>
    <definedName name="lVC">#REF!</definedName>
    <definedName name="lvr..">#REF!</definedName>
    <definedName name="LVX">#REF!</definedName>
    <definedName name="Lx">#REF!</definedName>
    <definedName name="m">#REF!</definedName>
    <definedName name="m_2">#REF!</definedName>
    <definedName name="M_CSCT">#REF!</definedName>
    <definedName name="M_TD">#REF!</definedName>
    <definedName name="M0.4">#REF!</definedName>
    <definedName name="m1.">#REF!</definedName>
    <definedName name="M12aavl">#REF!</definedName>
    <definedName name="M12ba3p">#REF!</definedName>
    <definedName name="M12bb1p">#REF!</definedName>
    <definedName name="M12cbnc">#REF!</definedName>
    <definedName name="M12cbvl">#REF!</definedName>
    <definedName name="M14bb1p">#REF!</definedName>
    <definedName name="M8a">#REF!</definedName>
    <definedName name="M8aa">#REF!</definedName>
    <definedName name="m8aanc">#REF!</definedName>
    <definedName name="m8aavl">#REF!</definedName>
    <definedName name="Ma3pnc">#REF!</definedName>
    <definedName name="Ma3pvl">#REF!</definedName>
    <definedName name="Maa3pnc">#REF!</definedName>
    <definedName name="Maa3pvl">#REF!</definedName>
    <definedName name="macbt">#REF!</definedName>
    <definedName name="MACRO">#REF!</definedName>
    <definedName name="MACTANG_BD">#REF!</definedName>
    <definedName name="MACTANG_HT_BD">#REF!</definedName>
    <definedName name="MACTANG_HT_KT">#REF!</definedName>
    <definedName name="MACTANG_KT">#REF!</definedName>
    <definedName name="MAG">#REF!</definedName>
    <definedName name="mahang_k_n">#REF!</definedName>
    <definedName name="mahang_n">#REF!</definedName>
    <definedName name="mahang_th">#REF!</definedName>
    <definedName name="mahang_tondk">#REF!</definedName>
    <definedName name="mahang_x">#REF!</definedName>
    <definedName name="mai">{"'Sheet1'!$L$16"}</definedName>
    <definedName name="MAJ_CON_EQP">#REF!</definedName>
    <definedName name="MaMay_Q">#REF!</definedName>
    <definedName name="mat">[33]Tke!$T$7:$AP$75</definedName>
    <definedName name="Mat_cau">#REF!</definedName>
    <definedName name="MAVANKHUON">#REF!</definedName>
    <definedName name="MAVL">'[28]PT VATTU'!$G$4:$G$451</definedName>
    <definedName name="MAVLTHDN">#REF!</definedName>
    <definedName name="MAVTTT">'[28]Dutoan KL'!$A$5:$A$580</definedName>
    <definedName name="may">#REF!</definedName>
    <definedName name="Mba1p">#REF!</definedName>
    <definedName name="Mba3p">#REF!</definedName>
    <definedName name="Mbb3p">#REF!</definedName>
    <definedName name="Mbn1p">#REF!</definedName>
    <definedName name="MBT">#REF!</definedName>
    <definedName name="Mbtong">#REF!</definedName>
    <definedName name="mc">#REF!</definedName>
    <definedName name="mc1.5">#REF!</definedName>
    <definedName name="mc1.5s7">#REF!</definedName>
    <definedName name="mcgd">#REF!</definedName>
    <definedName name="mcgds7">#REF!</definedName>
    <definedName name="MDBT">#REF!</definedName>
    <definedName name="MDT">#REF!</definedName>
    <definedName name="me">#REF!</definedName>
    <definedName name="Mè_A1">#REF!</definedName>
    <definedName name="Mè_A2">#REF!</definedName>
    <definedName name="MENU1">#REF!</definedName>
    <definedName name="MENUVIEW">#REF!</definedName>
    <definedName name="MESSAGE">#REF!</definedName>
    <definedName name="MESSAGE1">#REF!</definedName>
    <definedName name="MESSAGE2">#REF!</definedName>
    <definedName name="MF">'[1]COAT&amp;WRAP-QIOT-#3'!#REF!</definedName>
    <definedName name="MG_A">#REF!</definedName>
    <definedName name="mi">#REF!</definedName>
    <definedName name="Minolta">#REF!</definedName>
    <definedName name="Mita">#REF!</definedName>
    <definedName name="MKHSoQ">#REF!</definedName>
    <definedName name="ml">{"Thuxm2.xls","Sheet1"}</definedName>
    <definedName name="MN">#REF!</definedName>
    <definedName name="mo">{"'Sheet1'!$L$16"}</definedName>
    <definedName name="MODIFY">#REF!</definedName>
    <definedName name="Mong_mat_duong_bo">#REF!</definedName>
    <definedName name="mongbang">#REF!</definedName>
    <definedName name="mongdon">#REF!</definedName>
    <definedName name="month">CONCATENATE("CGS KIDO ",TEXT(#REF!,"mm")," ",YEAR(#REF!))</definedName>
    <definedName name="month2">CONCATENATE("CGM KIDO ",TEXT(#REF!,"mm")," ",YEAR(#REF!))</definedName>
    <definedName name="Morong">#REF!</definedName>
    <definedName name="Morong4054_85">#REF!</definedName>
    <definedName name="morong4054_98">#REF!</definedName>
    <definedName name="Moùng">#REF!</definedName>
    <definedName name="MPCap">#REF!</definedName>
    <definedName name="Mr">#REF!</definedName>
    <definedName name="MSCT">#REF!</definedName>
    <definedName name="mt">{"Thuxm2.xls","Sheet1"}</definedName>
    <definedName name="mtcdg">#REF!</definedName>
    <definedName name="MTCLD">#REF!</definedName>
    <definedName name="Mtct">#REF!</definedName>
    <definedName name="mtit">#REF!</definedName>
    <definedName name="MTMAC12">#REF!</definedName>
    <definedName name="MTN">#REF!</definedName>
    <definedName name="mtram">#REF!</definedName>
    <definedName name="Mtt">#REF!</definedName>
    <definedName name="Mtth">#REF!</definedName>
    <definedName name="MttI">#REF!</definedName>
    <definedName name="MttII">#REF!</definedName>
    <definedName name="MttX">#REF!</definedName>
    <definedName name="Mu">#REF!</definedName>
    <definedName name="Mu_">#REF!</definedName>
    <definedName name="MUA">#REF!</definedName>
    <definedName name="myle">#REF!</definedName>
    <definedName name="n">#REF!</definedName>
    <definedName name="n_1">#REF!</definedName>
    <definedName name="n_2">#REF!</definedName>
    <definedName name="n_3">#REF!</definedName>
    <definedName name="n1_">#REF!</definedName>
    <definedName name="n1pig">#REF!</definedName>
    <definedName name="N1pIGnc">#REF!</definedName>
    <definedName name="N1pIGvc">#REF!</definedName>
    <definedName name="N1pIGvl">#REF!</definedName>
    <definedName name="n1pind">#REF!</definedName>
    <definedName name="N1pINDnc">#REF!</definedName>
    <definedName name="N1pINDvc">#REF!</definedName>
    <definedName name="N1pINDvl">#REF!</definedName>
    <definedName name="n1ping">#REF!</definedName>
    <definedName name="N1pINGvc">#REF!</definedName>
    <definedName name="n1pint">#REF!</definedName>
    <definedName name="n2_">#REF!</definedName>
    <definedName name="n3_">#REF!</definedName>
    <definedName name="n4_">#REF!</definedName>
    <definedName name="Nam">#REF!</definedName>
    <definedName name="Name">#REF!</definedName>
    <definedName name="Nan_khoi_cong">#REF!</definedName>
    <definedName name="naunhua">#REF!</definedName>
    <definedName name="nc">#REF!</definedName>
    <definedName name="nc_btm10">#REF!</definedName>
    <definedName name="nc_btm100">#REF!</definedName>
    <definedName name="NC_CSCT">#REF!</definedName>
    <definedName name="NC_CTXD">#REF!</definedName>
    <definedName name="NC_RD">#REF!</definedName>
    <definedName name="NC_TD">#REF!</definedName>
    <definedName name="nc12m250">[16]Giathanh1m3BT!$H$22</definedName>
    <definedName name="nc1p">#REF!</definedName>
    <definedName name="nc2.1I">#REF!</definedName>
    <definedName name="nc2.1II">#REF!</definedName>
    <definedName name="nc2.1III">#REF!</definedName>
    <definedName name="nc2.1IV">#REF!</definedName>
    <definedName name="nc2.2I">#REF!</definedName>
    <definedName name="nc2.2II">#REF!</definedName>
    <definedName name="nc2.2III">#REF!</definedName>
    <definedName name="nc2.2IV">#REF!</definedName>
    <definedName name="nc2.3I">#REF!</definedName>
    <definedName name="nc2.3II">#REF!</definedName>
    <definedName name="nc2.3III">#REF!</definedName>
    <definedName name="nc2.3IV">#REF!</definedName>
    <definedName name="nc2.4I">#REF!</definedName>
    <definedName name="nc2.4II">#REF!</definedName>
    <definedName name="nc2.4III">#REF!</definedName>
    <definedName name="nc2.4IV">#REF!</definedName>
    <definedName name="nc2.5I">#REF!</definedName>
    <definedName name="nc2.5II">#REF!</definedName>
    <definedName name="nc2.5III">#REF!</definedName>
    <definedName name="nc2.5IV">#REF!</definedName>
    <definedName name="nc2.6I">#REF!</definedName>
    <definedName name="nc2.6II">#REF!</definedName>
    <definedName name="nc2.6III">#REF!</definedName>
    <definedName name="nc2.6IV">#REF!</definedName>
    <definedName name="nc2.7I">#REF!</definedName>
    <definedName name="nc2.7II">#REF!</definedName>
    <definedName name="nc2.7III">#REF!</definedName>
    <definedName name="nc2.7IV">#REF!</definedName>
    <definedName name="nc2.8I">#REF!</definedName>
    <definedName name="nc2.8II">#REF!</definedName>
    <definedName name="nc2.8III">#REF!</definedName>
    <definedName name="nc2.8IV">#REF!</definedName>
    <definedName name="nc2.9I">#REF!</definedName>
    <definedName name="nc2.9II">#REF!</definedName>
    <definedName name="nc2.9III">#REF!</definedName>
    <definedName name="nc2.9IV">#REF!</definedName>
    <definedName name="nc2I">#REF!</definedName>
    <definedName name="nc2II">#REF!</definedName>
    <definedName name="nc2III">#REF!</definedName>
    <definedName name="nc2IV">#REF!</definedName>
    <definedName name="nc3.1I">#REF!</definedName>
    <definedName name="nc3.1II">#REF!</definedName>
    <definedName name="nc3.1III">#REF!</definedName>
    <definedName name="nc3.1IV">#REF!</definedName>
    <definedName name="nc3.2I">#REF!</definedName>
    <definedName name="nc3.2II">#REF!</definedName>
    <definedName name="nc3.2III">#REF!</definedName>
    <definedName name="nc3.2IV">#REF!</definedName>
    <definedName name="nc3.3I">#REF!</definedName>
    <definedName name="nc3.3II">#REF!</definedName>
    <definedName name="nc3.3III">#REF!</definedName>
    <definedName name="nc3.3IV">#REF!</definedName>
    <definedName name="nc3.4I">#REF!</definedName>
    <definedName name="nc3.4II">#REF!</definedName>
    <definedName name="nc3.4III">#REF!</definedName>
    <definedName name="nc3.4IV">#REF!</definedName>
    <definedName name="nc3.5I">#REF!</definedName>
    <definedName name="nc3.5II">#REF!</definedName>
    <definedName name="nc3.5III">#REF!</definedName>
    <definedName name="nc3.5IV">#REF!</definedName>
    <definedName name="nc3.6I">#REF!</definedName>
    <definedName name="nc3.6II">#REF!</definedName>
    <definedName name="nc3.6III">#REF!</definedName>
    <definedName name="nc3.6IV">#REF!</definedName>
    <definedName name="nc3.7I">#REF!</definedName>
    <definedName name="nc3.7II">#REF!</definedName>
    <definedName name="nc3.7III">#REF!</definedName>
    <definedName name="nc3.7IV">#REF!</definedName>
    <definedName name="nc3.8I">#REF!</definedName>
    <definedName name="nc3.8II">#REF!</definedName>
    <definedName name="nc3.8III">#REF!</definedName>
    <definedName name="nc3.8IV">#REF!</definedName>
    <definedName name="nc3.9I">#REF!</definedName>
    <definedName name="nc3.9II">#REF!</definedName>
    <definedName name="nc3.9III">#REF!</definedName>
    <definedName name="nc3.9IV">#REF!</definedName>
    <definedName name="nc3I">#REF!</definedName>
    <definedName name="nc3II">#REF!</definedName>
    <definedName name="nc3III">#REF!</definedName>
    <definedName name="nc3IV">#REF!</definedName>
    <definedName name="nc3p">#REF!</definedName>
    <definedName name="nc4.1I">#REF!</definedName>
    <definedName name="nc4.1II">#REF!</definedName>
    <definedName name="nc4.1III">#REF!</definedName>
    <definedName name="nc4.1IV">#REF!</definedName>
    <definedName name="nc4.2I">#REF!</definedName>
    <definedName name="nc4.2II">#REF!</definedName>
    <definedName name="nc4.2III">#REF!</definedName>
    <definedName name="nc4.2IV">#REF!</definedName>
    <definedName name="nc4.3I">#REF!</definedName>
    <definedName name="nc4.3II">#REF!</definedName>
    <definedName name="nc4.3III">#REF!</definedName>
    <definedName name="nc4.3IV">#REF!</definedName>
    <definedName name="nc4.4I">#REF!</definedName>
    <definedName name="nc4.4II">#REF!</definedName>
    <definedName name="nc4.4III">#REF!</definedName>
    <definedName name="nc4.4IV">#REF!</definedName>
    <definedName name="nc4.5I">#REF!</definedName>
    <definedName name="nc4.5II">#REF!</definedName>
    <definedName name="nc4.5III">#REF!</definedName>
    <definedName name="nc4.5IV">#REF!</definedName>
    <definedName name="nc4.6I">#REF!</definedName>
    <definedName name="nc4.6II">#REF!</definedName>
    <definedName name="nc4.6III">#REF!</definedName>
    <definedName name="nc4.6IV">#REF!</definedName>
    <definedName name="nc4.7I">#REF!</definedName>
    <definedName name="nc4.7II">#REF!</definedName>
    <definedName name="nc4.7III">#REF!</definedName>
    <definedName name="nc4.7IV">#REF!</definedName>
    <definedName name="nc4.8I">#REF!</definedName>
    <definedName name="nc4.8II">#REF!</definedName>
    <definedName name="nc4.8III">#REF!</definedName>
    <definedName name="nc4.8IV">#REF!</definedName>
    <definedName name="nc4.9I">#REF!</definedName>
    <definedName name="nc4.9II">#REF!</definedName>
    <definedName name="nc4.9III">#REF!</definedName>
    <definedName name="nc4.9IV">#REF!</definedName>
    <definedName name="nc4I">#REF!</definedName>
    <definedName name="nc4II">#REF!</definedName>
    <definedName name="nc4III">#REF!</definedName>
    <definedName name="nc4IV">#REF!</definedName>
    <definedName name="nc5I">#REF!</definedName>
    <definedName name="nc5II">#REF!</definedName>
    <definedName name="nc5III">#REF!</definedName>
    <definedName name="nc5IV">#REF!</definedName>
    <definedName name="NCBD100">#REF!</definedName>
    <definedName name="NCBD200">#REF!</definedName>
    <definedName name="NCBD250">#REF!</definedName>
    <definedName name="NCcap0.7">#REF!</definedName>
    <definedName name="NCcap1">#REF!</definedName>
    <definedName name="nccs">#REF!</definedName>
    <definedName name="NCCT3p">#REF!</definedName>
    <definedName name="ncdg">#REF!</definedName>
    <definedName name="ncgff">#REF!</definedName>
    <definedName name="NCKday">#REF!</definedName>
    <definedName name="NCKT">#REF!</definedName>
    <definedName name="NCLD">#REF!</definedName>
    <definedName name="ncm100lv">[16]Giathanh1m3BT!$H$41</definedName>
    <definedName name="ncong">#REF!</definedName>
    <definedName name="NCPP">#REF!</definedName>
    <definedName name="nctn">#REF!</definedName>
    <definedName name="nctram">#REF!</definedName>
    <definedName name="NCVC100">#REF!</definedName>
    <definedName name="NCVC200">#REF!</definedName>
    <definedName name="NCVC250">#REF!</definedName>
    <definedName name="NCVC3P">#REF!</definedName>
    <definedName name="ndc">#REF!</definedName>
    <definedName name="nenkhi">#REF!</definedName>
    <definedName name="nenkhi10m3">#REF!</definedName>
    <definedName name="nenkhi1200">#REF!</definedName>
    <definedName name="nenkhi17">#REF!</definedName>
    <definedName name="neo32mm">#REF!</definedName>
    <definedName name="neo4T">#REF!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ew_L">#REF!</definedName>
    <definedName name="NewPOS">#REF!</definedName>
    <definedName name="NEXT">#REF!</definedName>
    <definedName name="ngan">{"Thuxm2.xls","Sheet1"}</definedName>
    <definedName name="NGAØY">#REF!</definedName>
    <definedName name="ngau">#REF!</definedName>
    <definedName name="Ngay">#REF!</definedName>
    <definedName name="nght">#REF!</definedName>
    <definedName name="Nguoiban">#REF!</definedName>
    <definedName name="NH">#REF!</definedName>
    <definedName name="Nha">#REF!</definedName>
    <definedName name="NHAÂN_COÂNG">BTRAM</definedName>
    <definedName name="Nhan_xet_cua_dai">"Picture 1"</definedName>
    <definedName name="nhfffd">{"DZ-TDTB2.XLS","Dcksat.xls"}</definedName>
    <definedName name="nhn">#REF!</definedName>
    <definedName name="nhom">#REF!</definedName>
    <definedName name="NHot">#REF!</definedName>
    <definedName name="nhu">#REF!</definedName>
    <definedName name="nhua">#REF!</definedName>
    <definedName name="nhuad">#REF!</definedName>
    <definedName name="nhutuong">#REF!</definedName>
    <definedName name="nig">#REF!</definedName>
    <definedName name="nig1p">#REF!</definedName>
    <definedName name="nig3p">#REF!</definedName>
    <definedName name="NIGnc">#REF!</definedName>
    <definedName name="nignc1p">#REF!</definedName>
    <definedName name="NIGvc">#REF!</definedName>
    <definedName name="NIGvl">#REF!</definedName>
    <definedName name="nigvl1p">#REF!</definedName>
    <definedName name="nin">#REF!</definedName>
    <definedName name="nin14nc3p">#REF!</definedName>
    <definedName name="nin14vl3p">#REF!</definedName>
    <definedName name="nin1903p">#REF!</definedName>
    <definedName name="nin190nc3p">#REF!</definedName>
    <definedName name="nin190vl3p">#REF!</definedName>
    <definedName name="nin2903p">#REF!</definedName>
    <definedName name="nin290nc3p">#REF!</definedName>
    <definedName name="nin290vl3p">#REF!</definedName>
    <definedName name="nin3p">#REF!</definedName>
    <definedName name="nind">#REF!</definedName>
    <definedName name="nind1p">#REF!</definedName>
    <definedName name="nind3p">#REF!</definedName>
    <definedName name="NINDnc">#REF!</definedName>
    <definedName name="nindnc1p">#REF!</definedName>
    <definedName name="nindnc3p">#REF!</definedName>
    <definedName name="NINDvc">#REF!</definedName>
    <definedName name="NINDvl">#REF!</definedName>
    <definedName name="nindvl1p">#REF!</definedName>
    <definedName name="nindvl3p">#REF!</definedName>
    <definedName name="ning1p">#REF!</definedName>
    <definedName name="ningnc1p">#REF!</definedName>
    <definedName name="ningvl1p">#REF!</definedName>
    <definedName name="NINnc">#REF!</definedName>
    <definedName name="ninnc3p">#REF!</definedName>
    <definedName name="nint1p">#REF!</definedName>
    <definedName name="nintnc1p">#REF!</definedName>
    <definedName name="nintvl1p">#REF!</definedName>
    <definedName name="NINvc">#REF!</definedName>
    <definedName name="NINvl">#REF!</definedName>
    <definedName name="ninvl3p">#REF!</definedName>
    <definedName name="nl">#REF!</definedName>
    <definedName name="nl1p">#REF!</definedName>
    <definedName name="nl3p">#REF!</definedName>
    <definedName name="nlht">#REF!</definedName>
    <definedName name="nlnc3p">#REF!</definedName>
    <definedName name="nlnc3pha">#REF!</definedName>
    <definedName name="NLTK1p">#REF!</definedName>
    <definedName name="nlvl3p">#REF!</definedName>
    <definedName name="nm">#REF!</definedName>
    <definedName name="Nms">#REF!</definedName>
    <definedName name="nn">#REF!</definedName>
    <definedName name="nn1p">#REF!</definedName>
    <definedName name="nn3p">#REF!</definedName>
    <definedName name="nnn">#REF!</definedName>
    <definedName name="nnnc3p">#REF!</definedName>
    <definedName name="nnvl3p">#REF!</definedName>
    <definedName name="No">#REF!</definedName>
    <definedName name="NOBSDC">#REF!</definedName>
    <definedName name="noc">#REF!</definedName>
    <definedName name="nop">#REF!</definedName>
    <definedName name="NOPLDC">#REF!</definedName>
    <definedName name="Np">#REF!</definedName>
    <definedName name="Np_">#REF!</definedName>
    <definedName name="Nq">#REF!</definedName>
    <definedName name="nqd">#REF!</definedName>
    <definedName name="NQQH">#REF!</definedName>
    <definedName name="nsc">#REF!</definedName>
    <definedName name="nsk">#REF!</definedName>
    <definedName name="NSNN">#REF!</definedName>
    <definedName name="NToS" localSheetId="6">[36]!NToS</definedName>
    <definedName name="NToS" localSheetId="7">[36]!NToS</definedName>
    <definedName name="NToS">[36]!NToS</definedName>
    <definedName name="nuoc">[26]gvl!$N$38</definedName>
    <definedName name="nuoc5">#REF!</definedName>
    <definedName name="nx">#REF!</definedName>
    <definedName name="nxc">#REF!</definedName>
    <definedName name="nxp">#REF!</definedName>
    <definedName name="o">{"'Sheet1'!$L$16"}</definedName>
    <definedName name="O_M">#REF!</definedName>
    <definedName name="o_n_phÝ_1__thu_nhËp_th_ng">#REF!</definedName>
    <definedName name="Ö135">#REF!</definedName>
    <definedName name="OCT">#REF!</definedName>
    <definedName name="OD">#REF!</definedName>
    <definedName name="ODC">#REF!</definedName>
    <definedName name="ODS">#REF!</definedName>
    <definedName name="ODU">#REF!</definedName>
    <definedName name="oi">{0}</definedName>
    <definedName name="OM">#REF!</definedName>
    <definedName name="OMC">#REF!</definedName>
    <definedName name="OME">#REF!</definedName>
    <definedName name="OMW">#REF!</definedName>
    <definedName name="ong_cong_duc_san">#REF!</definedName>
    <definedName name="Ong_cong_hinh_hop_do_tai_cho">#REF!</definedName>
    <definedName name="Ongbaovecap">#REF!</definedName>
    <definedName name="Ongnoiday">#REF!</definedName>
    <definedName name="Ongnoidaybulongtachongrungtabu">#REF!</definedName>
    <definedName name="OngPVC">#REF!</definedName>
    <definedName name="OOM">#REF!</definedName>
    <definedName name="open">#REF!</definedName>
    <definedName name="ophom">#REF!</definedName>
    <definedName name="ORD">#REF!</definedName>
    <definedName name="OrderTable">#REF!</definedName>
    <definedName name="ORF">#REF!</definedName>
    <definedName name="osc">#REF!</definedName>
    <definedName name="OTHER_PANEL">'[34]NEW-PANEL'!#REF!</definedName>
    <definedName name="Out">#REF!</definedName>
    <definedName name="oxy">#REF!</definedName>
    <definedName name="PA">#REF!</definedName>
    <definedName name="PA1_1">#REF!</definedName>
    <definedName name="palang">#REF!</definedName>
    <definedName name="panen">#REF!</definedName>
    <definedName name="Pbnn">#REF!</definedName>
    <definedName name="Pbno">#REF!</definedName>
    <definedName name="Pbnx">#REF!</definedName>
    <definedName name="PC">#REF!</definedName>
    <definedName name="PCH">'[18]Dt 2001'!#REF!</definedName>
    <definedName name="PChe">#REF!</definedName>
    <definedName name="Pd">#REF!</definedName>
    <definedName name="PDH">'[18]Dt 2001'!#REF!</definedName>
    <definedName name="PEJM">'[1]COAT&amp;WRAP-QIOT-#3'!#REF!</definedName>
    <definedName name="PF">'[1]PNT-QUOT-#3'!#REF!</definedName>
    <definedName name="pgia">#REF!</definedName>
    <definedName name="PHAITRAPS">#REF!</definedName>
    <definedName name="Phan_cap">#REF!</definedName>
    <definedName name="PHAN_DIEN_DZ0.4KV">#REF!</definedName>
    <definedName name="PHAN_DIEN_TBA">#REF!</definedName>
    <definedName name="PHAN_MUA_SAM_DZ0.4KV">#REF!</definedName>
    <definedName name="PHC">#REF!</definedName>
    <definedName name="Pheuhopgang">#REF!</definedName>
    <definedName name="phi_inertial">#REF!</definedName>
    <definedName name="Phi_le_phi">#REF!</definedName>
    <definedName name="phieu_n">#REF!</definedName>
    <definedName name="phieu_x">#REF!</definedName>
    <definedName name="Phone">#REF!</definedName>
    <definedName name="phtuyen">#REF!</definedName>
    <definedName name="phu_luc_vua">#REF!</definedName>
    <definedName name="Phukienduongday">#REF!</definedName>
    <definedName name="phunson">#REF!</definedName>
    <definedName name="phunvua">#REF!</definedName>
    <definedName name="PileSize">#REF!</definedName>
    <definedName name="PileType">#REF!</definedName>
    <definedName name="PJO">'[18]Dt 2001'!#REF!</definedName>
    <definedName name="PK">#REF!</definedName>
    <definedName name="PKmayin">#REF!</definedName>
    <definedName name="PL_???___P.B.___REST_P.B._????">'[34]NEW-PANEL'!#REF!</definedName>
    <definedName name="PL_指示燈___P.B.___REST_P.B._壓扣開關">'[34]NEW-PANEL'!#REF!</definedName>
    <definedName name="PLKL">#REF!</definedName>
    <definedName name="PLOT">#REF!</definedName>
    <definedName name="PM">[37]IBASE!$AH$16:$AV$110</definedName>
    <definedName name="pm..">#REF!</definedName>
    <definedName name="PN">#REF!</definedName>
    <definedName name="Pnhap">#REF!</definedName>
    <definedName name="po">{"'Sheet1'!$L$16"}</definedName>
    <definedName name="Position">#REF!</definedName>
    <definedName name="pp">#REF!</definedName>
    <definedName name="ppp">#REF!</definedName>
    <definedName name="PR">#REF!</definedName>
    <definedName name="PRC">#REF!</definedName>
    <definedName name="PRICE">#REF!</definedName>
    <definedName name="PRICE1">#REF!</definedName>
    <definedName name="Prin1">#REF!</definedName>
    <definedName name="Prin10">#REF!</definedName>
    <definedName name="Prin11">#REF!</definedName>
    <definedName name="Prin12">#REF!</definedName>
    <definedName name="Prin13">#REF!</definedName>
    <definedName name="Prin14">#REF!</definedName>
    <definedName name="Prin15">#REF!</definedName>
    <definedName name="Prin16">#REF!</definedName>
    <definedName name="Prin17">#REF!</definedName>
    <definedName name="Prin18">#REF!</definedName>
    <definedName name="Prin2">#REF!</definedName>
    <definedName name="Prin20">#REF!</definedName>
    <definedName name="Prin21">#REF!</definedName>
    <definedName name="Prin3">#REF!</definedName>
    <definedName name="Prin4">#REF!</definedName>
    <definedName name="Prin5">#REF!</definedName>
    <definedName name="Prin6">#REF!</definedName>
    <definedName name="Prin7">#REF!</definedName>
    <definedName name="Prin8">#REF!</definedName>
    <definedName name="Prin9">#REF!</definedName>
    <definedName name="_xlnm.Print_Area" localSheetId="6">'B10-VH'!$A$1:$AB$10</definedName>
    <definedName name="_xlnm.Print_Area" localSheetId="8">'B12-NN'!$A$1:$AB$39</definedName>
    <definedName name="_xlnm.Print_Area" localSheetId="9">'B13-GT'!$A$1:$AB$26</definedName>
    <definedName name="_xlnm.Print_Area" localSheetId="10">'B14-CCHT'!$A$1:$AB$12</definedName>
    <definedName name="_xlnm.Print_Area" localSheetId="11">'B15-QLNN'!$A$1:$AB$10</definedName>
    <definedName name="_xlnm.Print_Area" localSheetId="12">'B17-NQ-71'!$A$1:$AB$17</definedName>
    <definedName name="_xlnm.Print_Area" localSheetId="13">'B18-NQ-06'!$A$1:$AB$43</definedName>
    <definedName name="_xlnm.Print_Area" localSheetId="14">'B19-XSKT'!$A$1:$AB$9</definedName>
    <definedName name="_xlnm.Print_Area" localSheetId="2">'B3-ODA'!$A$1:$AH$11</definedName>
    <definedName name="_xlnm.Print_Area" localSheetId="3">'B5-TĐ'!$A$1:$AC$26</definedName>
    <definedName name="_xlnm.Print_Area" localSheetId="4">'B6-QP'!$A$1:$AB$14</definedName>
    <definedName name="_xlnm.Print_Area" localSheetId="5">'B7-AN'!$A$1:$AB$37</definedName>
    <definedName name="_xlnm.Print_Area">#REF!</definedName>
    <definedName name="PRINT_AREA_MI">#REF!</definedName>
    <definedName name="_xlnm.Print_Titles" localSheetId="6">'B10-VH'!$5:$7</definedName>
    <definedName name="_xlnm.Print_Titles" localSheetId="8">'B12-NN'!$5:$8</definedName>
    <definedName name="_xlnm.Print_Titles" localSheetId="9">'B13-GT'!$5:$7</definedName>
    <definedName name="_xlnm.Print_Titles" localSheetId="11">'B15-QLNN'!$5:$7</definedName>
    <definedName name="_xlnm.Print_Titles" localSheetId="12">'B17-NQ-71'!$6:$8</definedName>
    <definedName name="_xlnm.Print_Titles" localSheetId="13">'B18-NQ-06'!$6:$8</definedName>
    <definedName name="_xlnm.Print_Titles" localSheetId="2">'B3-ODA'!$5:$7</definedName>
    <definedName name="_xlnm.Print_Titles" localSheetId="3">'B5-TĐ'!$5:$7</definedName>
    <definedName name="_xlnm.Print_Titles" localSheetId="5">'B7-AN'!$5:$9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jName">#REF!</definedName>
    <definedName name="prjNo">#REF!</definedName>
    <definedName name="Pro_Soil">#REF!</definedName>
    <definedName name="ProdForm">#REF!</definedName>
    <definedName name="Product">#REF!</definedName>
    <definedName name="PROPOSAL">#REF!</definedName>
    <definedName name="Protex">#REF!</definedName>
    <definedName name="Province">#REF!</definedName>
    <definedName name="PST">#REF!</definedName>
    <definedName name="pt">#REF!</definedName>
    <definedName name="PT_A1">#REF!</definedName>
    <definedName name="PT_Duong">#REF!</definedName>
    <definedName name="ptbc">#REF!</definedName>
    <definedName name="PTC">#REF!</definedName>
    <definedName name="ptdg">#REF!</definedName>
    <definedName name="PTDG_cau">#REF!</definedName>
    <definedName name="ptdg_cong">#REF!</definedName>
    <definedName name="PTDG_DCV">#REF!</definedName>
    <definedName name="ptdg_duong">#REF!</definedName>
    <definedName name="PTNC">#REF!</definedName>
    <definedName name="Pu">#REF!</definedName>
    <definedName name="pvd">#REF!</definedName>
    <definedName name="pw">#REF!</definedName>
    <definedName name="Pxuat">#REF!</definedName>
    <definedName name="py">#REF!</definedName>
    <definedName name="qc">#REF!</definedName>
    <definedName name="Qgh">#REF!</definedName>
    <definedName name="Qgx">#REF!</definedName>
    <definedName name="QIh">#REF!</definedName>
    <definedName name="QIIh">#REF!</definedName>
    <definedName name="QIIIh">#REF!</definedName>
    <definedName name="QIIIIh">#REF!</definedName>
    <definedName name="QIIIIX">#REF!</definedName>
    <definedName name="QIIIX">#REF!</definedName>
    <definedName name="qIItc">#REF!</definedName>
    <definedName name="qIItt">#REF!</definedName>
    <definedName name="QIIX">#REF!</definedName>
    <definedName name="qItc">#REF!</definedName>
    <definedName name="qItt">#REF!</definedName>
    <definedName name="QIX">#REF!</definedName>
    <definedName name="ql">#REF!</definedName>
    <definedName name="qlda" localSheetId="6">[25]!qlda</definedName>
    <definedName name="qlda" localSheetId="7">[25]!qlda</definedName>
    <definedName name="qlda">[25]!qlda</definedName>
    <definedName name="QmIh">#REF!</definedName>
    <definedName name="QmIIH">#REF!</definedName>
    <definedName name="QmIIIh">#REF!</definedName>
    <definedName name="QmIIIIh">#REF!</definedName>
    <definedName name="QmIIIIX">#REF!</definedName>
    <definedName name="QmIIIX">#REF!</definedName>
    <definedName name="QmIIX">#REF!</definedName>
    <definedName name="QmIX">#REF!</definedName>
    <definedName name="qp">#REF!</definedName>
    <definedName name="qtcgdII">#REF!</definedName>
    <definedName name="qtdm">#REF!</definedName>
    <definedName name="qttgdII">#REF!</definedName>
    <definedName name="qu">#REF!</definedName>
    <definedName name="Quantities">#REF!</definedName>
    <definedName name="quit">#REF!</definedName>
    <definedName name="qwde\">#REF!</definedName>
    <definedName name="qy">#REF!</definedName>
    <definedName name="r_">#REF!</definedName>
    <definedName name="R_mong">#REF!</definedName>
    <definedName name="r0_3">#REF!</definedName>
    <definedName name="r0_4">#REF!</definedName>
    <definedName name="Ra">#REF!</definedName>
    <definedName name="Ra_">#REF!</definedName>
    <definedName name="ra11p">#REF!</definedName>
    <definedName name="ra13p">#REF!</definedName>
    <definedName name="rack1">#REF!</definedName>
    <definedName name="rack2">#REF!</definedName>
    <definedName name="rack3">#REF!</definedName>
    <definedName name="rack4">#REF!</definedName>
    <definedName name="Racot">#REF!</definedName>
    <definedName name="Radam">#REF!</definedName>
    <definedName name="raiasphalt100">#REF!</definedName>
    <definedName name="raiasphalt65">#REF!</definedName>
    <definedName name="raicp">#REF!</definedName>
    <definedName name="rain..">#REF!</definedName>
    <definedName name="rate">14000</definedName>
    <definedName name="ray">#REF!</definedName>
    <definedName name="raypb43">#REF!</definedName>
    <definedName name="Rb">#REF!</definedName>
    <definedName name="Rc_">#REF!</definedName>
    <definedName name="RCArea">#REF!</definedName>
    <definedName name="Rcc">#REF!</definedName>
    <definedName name="RCF">#REF!</definedName>
    <definedName name="RCKM">#REF!</definedName>
    <definedName name="Rcsd">#REF!</definedName>
    <definedName name="Rctc">#REF!</definedName>
    <definedName name="Rctt">#REF!</definedName>
    <definedName name="RDEC">#REF!</definedName>
    <definedName name="RDEFF">#REF!</definedName>
    <definedName name="RDFC">#REF!</definedName>
    <definedName name="RDFU">#REF!</definedName>
    <definedName name="RDLIF">#REF!</definedName>
    <definedName name="RDOM">#REF!</definedName>
    <definedName name="rdpcf">#REF!</definedName>
    <definedName name="RDRC">#REF!</definedName>
    <definedName name="RDRF">#REF!</definedName>
    <definedName name="_xlnm.Recorder">#REF!</definedName>
    <definedName name="RECOUT">#N/A</definedName>
    <definedName name="REG">#REF!</definedName>
    <definedName name="Region">#REF!</definedName>
    <definedName name="rep">#REF!</definedName>
    <definedName name="RFP003A">#REF!</definedName>
    <definedName name="RFP003B">#REF!</definedName>
    <definedName name="RFP003C">#REF!</definedName>
    <definedName name="RFP003D">#REF!</definedName>
    <definedName name="RFP003E">#REF!</definedName>
    <definedName name="RFP003F">#REF!</definedName>
    <definedName name="RGHGSD">{"'Sheet1'!$L$16"}</definedName>
    <definedName name="RGLIF">#REF!</definedName>
    <definedName name="RHEC">#REF!</definedName>
    <definedName name="RHEFF">#REF!</definedName>
    <definedName name="RHHC">#REF!</definedName>
    <definedName name="RHLIF">#REF!</definedName>
    <definedName name="RHOM">#REF!</definedName>
    <definedName name="Ricoh">#REF!</definedName>
    <definedName name="RIR">#REF!</definedName>
    <definedName name="River">#REF!</definedName>
    <definedName name="River_Code">#REF!</definedName>
    <definedName name="RLF">#REF!</definedName>
    <definedName name="RLKM">#REF!</definedName>
    <definedName name="RLL">#REF!</definedName>
    <definedName name="RLOM">#REF!</definedName>
    <definedName name="RM_EXT">#REF!</definedName>
    <definedName name="RM_HKS">#REF!</definedName>
    <definedName name="RM_INT">#REF!</definedName>
    <definedName name="RM_LUKS">#REF!</definedName>
    <definedName name="Rncot">#REF!</definedName>
    <definedName name="Rndam">#REF!</definedName>
    <definedName name="Ro">#REF!</definedName>
    <definedName name="Road_Code">#REF!</definedName>
    <definedName name="Road_Name">#REF!</definedName>
    <definedName name="RoadNo_373">#REF!</definedName>
    <definedName name="Rob">#REF!</definedName>
    <definedName name="rong1">#REF!</definedName>
    <definedName name="rong2">#REF!</definedName>
    <definedName name="rong3">#REF!</definedName>
    <definedName name="rong4">#REF!</definedName>
    <definedName name="rong5">#REF!</definedName>
    <definedName name="rong6">#REF!</definedName>
    <definedName name="RPHEC">#REF!</definedName>
    <definedName name="RPHLIF">#REF!</definedName>
    <definedName name="RPHOM">#REF!</definedName>
    <definedName name="RPHPC">#REF!</definedName>
    <definedName name="rr">#REF!</definedName>
    <definedName name="Rrpo">#REF!</definedName>
    <definedName name="rrr">#REF!</definedName>
    <definedName name="RSBC">#REF!</definedName>
    <definedName name="RSBLIF">#REF!</definedName>
    <definedName name="RSD">#REF!</definedName>
    <definedName name="RSIC">#REF!</definedName>
    <definedName name="RSIN">#REF!</definedName>
    <definedName name="RSLIF">#REF!</definedName>
    <definedName name="RSOM">#REF!</definedName>
    <definedName name="RSPI">#REF!</definedName>
    <definedName name="RSSC">#REF!</definedName>
    <definedName name="RT">'[1]COAT&amp;WRAP-QIOT-#3'!#REF!</definedName>
    <definedName name="RTC">#REF!</definedName>
    <definedName name="RTT">#REF!</definedName>
    <definedName name="Ru">#REF!</definedName>
    <definedName name="Rub">#REF!</definedName>
    <definedName name="RWTPhi">#REF!</definedName>
    <definedName name="RWTPlo">#REF!</definedName>
    <definedName name="s">{"Thuxm2.xls","Sheet1"}</definedName>
    <definedName name="s.">#REF!</definedName>
    <definedName name="S_2">#REF!</definedName>
    <definedName name="s1_">#REF!</definedName>
    <definedName name="s2_">#REF!</definedName>
    <definedName name="s3_">#REF!</definedName>
    <definedName name="s3tb">#REF!</definedName>
    <definedName name="s4_">#REF!</definedName>
    <definedName name="s4tb">#REF!</definedName>
    <definedName name="s51.5">#REF!</definedName>
    <definedName name="s5tb">#REF!</definedName>
    <definedName name="s71.5">#REF!</definedName>
    <definedName name="s7tb">#REF!</definedName>
    <definedName name="salan200">#REF!</definedName>
    <definedName name="salan400">#REF!</definedName>
    <definedName name="SAM">#REF!</definedName>
    <definedName name="san">#REF!</definedName>
    <definedName name="sand">#REF!</definedName>
    <definedName name="sangbentonite">#REF!</definedName>
    <definedName name="sau">'[14]Chiet tinh dz35'!$H$4</definedName>
    <definedName name="SB">[37]IBASE!$AH$7:$AL$14</definedName>
    <definedName name="SBBK">#REF!</definedName>
    <definedName name="sbc">#REF!</definedName>
    <definedName name="Sc">#REF!</definedName>
    <definedName name="scao98">#REF!</definedName>
    <definedName name="SCH">#REF!</definedName>
    <definedName name="SCT">#REF!</definedName>
    <definedName name="SD">{"'Sheet1'!$L$16"}</definedName>
    <definedName name="sd1p">#REF!</definedName>
    <definedName name="sd3p">#REF!</definedName>
    <definedName name="sda">#REF!</definedName>
    <definedName name="sdas">#REF!</definedName>
    <definedName name="SDDIEUCHINH">#REF!</definedName>
    <definedName name="SDDL">[23]QMCT!#REF!</definedName>
    <definedName name="SDMONG">#REF!</definedName>
    <definedName name="Sè_hiÖu_Tk">#REF!</definedName>
    <definedName name="Seg">#REF!</definedName>
    <definedName name="sencount">1</definedName>
    <definedName name="Sensation">#REF!</definedName>
    <definedName name="Sh">#REF!</definedName>
    <definedName name="sharp">#REF!</definedName>
    <definedName name="Sheet1">#REF!</definedName>
    <definedName name="SheetName">"[Bao_cao_cua_NVTK_tai_NPP_bieu_mau_moi_4___Mau_moi.xls]~         "</definedName>
    <definedName name="sho">#REF!</definedName>
    <definedName name="Shoes">#REF!</definedName>
    <definedName name="sht">#REF!</definedName>
    <definedName name="sht1p">#REF!</definedName>
    <definedName name="sht3p">#REF!</definedName>
    <definedName name="SIA">#REF!</definedName>
    <definedName name="SIB">#REF!</definedName>
    <definedName name="SIC">#REF!</definedName>
    <definedName name="sieucao">#REF!</definedName>
    <definedName name="SIGN">#REF!</definedName>
    <definedName name="SIIA">#REF!</definedName>
    <definedName name="SIIB">#REF!</definedName>
    <definedName name="SIIC">#REF!</definedName>
    <definedName name="SIZE">#REF!</definedName>
    <definedName name="skt">#REF!</definedName>
    <definedName name="SKUcoverage">#REF!</definedName>
    <definedName name="SL">#REF!</definedName>
    <definedName name="SL_CRD">#REF!</definedName>
    <definedName name="SL_CRS">#REF!</definedName>
    <definedName name="SL_CS">#REF!</definedName>
    <definedName name="SL_DD">#REF!</definedName>
    <definedName name="slg">#REF!</definedName>
    <definedName name="slg_n">#REF!</definedName>
    <definedName name="slg_x">#REF!</definedName>
    <definedName name="slk">#REF!</definedName>
    <definedName name="sll">#REF!</definedName>
    <definedName name="smax">#REF!</definedName>
    <definedName name="smax1">#REF!</definedName>
    <definedName name="sn">#REF!</definedName>
    <definedName name="Snc">#REF!</definedName>
    <definedName name="Sng">#REF!</definedName>
    <definedName name="Sntn">#REF!</definedName>
    <definedName name="soc3p">#REF!</definedName>
    <definedName name="SoHD">#REF!</definedName>
    <definedName name="sohieuthua">#REF!</definedName>
    <definedName name="Soi">#REF!</definedName>
    <definedName name="soichon12">#REF!</definedName>
    <definedName name="soichon24">#REF!</definedName>
    <definedName name="soichon46">#REF!</definedName>
    <definedName name="SoilType">#REF!</definedName>
    <definedName name="solieu">#REF!</definedName>
    <definedName name="SOLUONG">'[28]PT VATTU'!$I$4:$I$451</definedName>
    <definedName name="son">#REF!</definedName>
    <definedName name="SoPnhap">#REF!</definedName>
    <definedName name="SORT">#REF!</definedName>
    <definedName name="SORT_AREA">'[38]DI-ESTI'!$A$8:$R$489</definedName>
    <definedName name="Sothutu">#REF!</definedName>
    <definedName name="sotien_n">#REF!</definedName>
    <definedName name="sotien_x">#REF!</definedName>
    <definedName name="SP">'[1]PNT-QUOT-#3'!#REF!</definedName>
    <definedName name="SPAN">#REF!</definedName>
    <definedName name="SPAN_No">#REF!</definedName>
    <definedName name="Spanner_Auto_File">"C:\My Documents\tinh cdo.x2a"</definedName>
    <definedName name="SPEC">#REF!</definedName>
    <definedName name="SpecialPrice">#REF!</definedName>
    <definedName name="SPECSUMMARY">#REF!</definedName>
    <definedName name="SPSCO">#REF!</definedName>
    <definedName name="SPSNO">#REF!</definedName>
    <definedName name="srtg">#REF!</definedName>
    <definedName name="ss">#REF!</definedName>
    <definedName name="sss">#REF!</definedName>
    <definedName name="ST">#REF!</definedName>
    <definedName name="st1p">#REF!</definedName>
    <definedName name="st3p">#REF!</definedName>
    <definedName name="start">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tate">#REF!</definedName>
    <definedName name="STBCPC1">#REF!</definedName>
    <definedName name="STBCPC2">#REF!</definedName>
    <definedName name="STBCPT1">#REF!</definedName>
    <definedName name="STBCPT2">#REF!</definedName>
    <definedName name="Stt">#REF!</definedName>
    <definedName name="Stt_n">#REF!</definedName>
    <definedName name="stt_x">#REF!</definedName>
    <definedName name="SU">#REF!</definedName>
    <definedName name="sub">#REF!</definedName>
    <definedName name="SUL">#REF!</definedName>
    <definedName name="SUM">#REF!</definedName>
    <definedName name="SUMITOMO">#REF!</definedName>
    <definedName name="SUMITOMO_GT">#REF!</definedName>
    <definedName name="SUMMARY">#REF!</definedName>
    <definedName name="sur">#REF!</definedName>
    <definedName name="SX_Lapthao_khungV_Sdao">#REF!</definedName>
    <definedName name="T">#REF!</definedName>
    <definedName name="t.">#REF!</definedName>
    <definedName name="t..">#REF!</definedName>
    <definedName name="T.nhËp">#REF!</definedName>
    <definedName name="t.xls">#REF!</definedName>
    <definedName name="t_2">#REF!</definedName>
    <definedName name="t_3">#REF!</definedName>
    <definedName name="t_4">#REF!</definedName>
    <definedName name="t101p">#REF!</definedName>
    <definedName name="t103p">#REF!</definedName>
    <definedName name="t10m">#REF!</definedName>
    <definedName name="t10nc1p">#REF!</definedName>
    <definedName name="t10vl1p">#REF!</definedName>
    <definedName name="t121p">#REF!</definedName>
    <definedName name="t123p">#REF!</definedName>
    <definedName name="T12nc">#REF!</definedName>
    <definedName name="t12nc3p">#REF!</definedName>
    <definedName name="T12vc">#REF!</definedName>
    <definedName name="T12vl">#REF!</definedName>
    <definedName name="t141p">#REF!</definedName>
    <definedName name="t143p">#REF!</definedName>
    <definedName name="t14nc3p">#REF!</definedName>
    <definedName name="t14vl3p">#REF!</definedName>
    <definedName name="t7m">#REF!</definedName>
    <definedName name="t8m">#REF!</definedName>
    <definedName name="Ta">#REF!</definedName>
    <definedName name="TABLE1">#REF!</definedName>
    <definedName name="Table2">#REF!</definedName>
    <definedName name="table3">#REF!</definedName>
    <definedName name="tableyears">#REF!</definedName>
    <definedName name="Tæng_c_ng_suÊt_hiÖn_t_i">"THOP"</definedName>
    <definedName name="tai">{"'Sheet1'!$L$16"}</definedName>
    <definedName name="Tai_trong">#REF!</definedName>
    <definedName name="taluydac2">#REF!</definedName>
    <definedName name="taluydc1">#REF!</definedName>
    <definedName name="taluydc2">#REF!</definedName>
    <definedName name="taluydc3">#REF!</definedName>
    <definedName name="taluydc4">#REF!</definedName>
    <definedName name="TAM">#REF!</definedName>
    <definedName name="tamdan">#REF!</definedName>
    <definedName name="TAMTINH">#REF!</definedName>
    <definedName name="tao">{"'Sheet1'!$L$16"}</definedName>
    <definedName name="taukeo150">#REF!</definedName>
    <definedName name="taun">#REF!</definedName>
    <definedName name="TaxTV">10%</definedName>
    <definedName name="TaxXL">5%</definedName>
    <definedName name="TB_CS">#REF!</definedName>
    <definedName name="TB_TBA">#REF!</definedName>
    <definedName name="tb00">#REF!</definedName>
    <definedName name="TBA">#REF!</definedName>
    <definedName name="tbCY">#REF!</definedName>
    <definedName name="tbl_ProdInfo">#REF!</definedName>
    <definedName name="tbmc">#REF!</definedName>
    <definedName name="tbtram">#REF!</definedName>
    <definedName name="TBV">#REF!</definedName>
    <definedName name="TBXD">#REF!</definedName>
    <definedName name="TC">#REF!</definedName>
    <definedName name="TC_NHANH1">#REF!</definedName>
    <definedName name="Tchuan">#REF!</definedName>
    <definedName name="Tck">#REF!</definedName>
    <definedName name="Tcng">#REF!</definedName>
    <definedName name="TD">#REF!</definedName>
    <definedName name="TD12vl">#REF!</definedName>
    <definedName name="td1p">#REF!</definedName>
    <definedName name="TD1p1nc">#REF!</definedName>
    <definedName name="td1p1vc">#REF!</definedName>
    <definedName name="TD1p1vl">#REF!</definedName>
    <definedName name="td3p">#REF!</definedName>
    <definedName name="TDctnc">#REF!</definedName>
    <definedName name="TDctvc">#REF!</definedName>
    <definedName name="TDctvl">#REF!</definedName>
    <definedName name="TDDAKT">#REF!</definedName>
    <definedName name="tdia">#REF!</definedName>
    <definedName name="tdnc1p">#REF!</definedName>
    <definedName name="TDng">#REF!</definedName>
    <definedName name="TDoto">#REF!</definedName>
    <definedName name="tdt">#REF!</definedName>
    <definedName name="TDTDT">#REF!</definedName>
    <definedName name="TDTKKT">#REF!</definedName>
    <definedName name="tdtr2cnc">#REF!</definedName>
    <definedName name="tdtr2cvl">#REF!</definedName>
    <definedName name="tdvl1p">#REF!</definedName>
    <definedName name="TDxn">#REF!</definedName>
    <definedName name="tecnuoc5">#REF!</definedName>
    <definedName name="temp">#REF!</definedName>
    <definedName name="Temp_Br">#REF!</definedName>
    <definedName name="TEMPBR">#REF!</definedName>
    <definedName name="Ten">#REF!</definedName>
    <definedName name="TenCap">#REF!</definedName>
    <definedName name="tenck">#REF!</definedName>
    <definedName name="Tengoi">#REF!</definedName>
    <definedName name="tentk">#REF!</definedName>
    <definedName name="tenvung">#REF!</definedName>
    <definedName name="test">#REF!</definedName>
    <definedName name="TEST1">#REF!</definedName>
    <definedName name="TESTHKEY">#REF!</definedName>
    <definedName name="TESTKEYS">#REF!</definedName>
    <definedName name="TESTVKEY">#REF!</definedName>
    <definedName name="TextRefCopyRangeCount">216</definedName>
    <definedName name="TH">{"'Sheet1'!$L$16"}</definedName>
    <definedName name="TH.tinh">#REF!</definedName>
    <definedName name="TH_VKHNN">#REF!</definedName>
    <definedName name="tha">{"'Sheet1'!$L$16"}</definedName>
    <definedName name="thai">#REF!</definedName>
    <definedName name="thang">#REF!</definedName>
    <definedName name="Thang_Long">#REF!</definedName>
    <definedName name="Thang_Long_GT">#REF!</definedName>
    <definedName name="thang1">{"'Sheet1'!$L$16"}</definedName>
    <definedName name="thang11moi">{"'Sheet1'!$L$16"}</definedName>
    <definedName name="Thangnhap">#REF!</definedName>
    <definedName name="thangxuat">#REF!</definedName>
    <definedName name="thanh">#REF!</definedName>
    <definedName name="Thanh_CT">#REF!</definedName>
    <definedName name="Thanh_LC_tayvin">#REF!</definedName>
    <definedName name="thanhdul">#REF!</definedName>
    <definedName name="thanhhoa">'[39]Dt 2001'!#REF!</definedName>
    <definedName name="thanhtien">#REF!</definedName>
    <definedName name="ThanhXuan110">'[40]KH-Q1,Q2,01'!#REF!</definedName>
    <definedName name="ThaoCauCu">#REF!</definedName>
    <definedName name="Thautinh">#REF!</definedName>
    <definedName name="ÞBM">#REF!</definedName>
    <definedName name="THchon">#REF!</definedName>
    <definedName name="Þcot">#REF!</definedName>
    <definedName name="ÞCTd4">#REF!</definedName>
    <definedName name="ÞCTt4">#REF!</definedName>
    <definedName name="Þdamd4">#REF!</definedName>
    <definedName name="Þdamt4">#REF!</definedName>
    <definedName name="THDS">#REF!</definedName>
    <definedName name="thdt">#REF!</definedName>
    <definedName name="THDT_HT_DAO_THUONG">#REF!</definedName>
    <definedName name="THDT_HT_XOM_NOI">#REF!</definedName>
    <definedName name="THDT_NPP_XOM_NOI">#REF!</definedName>
    <definedName name="THDT_TBA_XOM_NOI">#REF!</definedName>
    <definedName name="them">#REF!</definedName>
    <definedName name="thep">#REF!</definedName>
    <definedName name="THEP_D32">#REF!</definedName>
    <definedName name="thepban">#REF!</definedName>
    <definedName name="ThepDinh">#REF!</definedName>
    <definedName name="thepgoc25_60">#REF!</definedName>
    <definedName name="thepgoc63_75">#REF!</definedName>
    <definedName name="thepgoc80_100">#REF!</definedName>
    <definedName name="thephinhmk">#REF!</definedName>
    <definedName name="thepma">10500</definedName>
    <definedName name="theptron">#REF!</definedName>
    <definedName name="theptron12">#REF!</definedName>
    <definedName name="theptron14_22">#REF!</definedName>
    <definedName name="theptron6_8">#REF!</definedName>
    <definedName name="thetichck">#REF!</definedName>
    <definedName name="THGO1pnc">#REF!</definedName>
    <definedName name="thht">#REF!</definedName>
    <definedName name="THI">#REF!</definedName>
    <definedName name="Thinghiem">#REF!</definedName>
    <definedName name="THK">'[1]COAT&amp;WRAP-QIOT-#3'!#REF!</definedName>
    <definedName name="thkp3">#REF!</definedName>
    <definedName name="THKSTK">#REF!</definedName>
    <definedName name="THLCO">#REF!</definedName>
    <definedName name="THLNO">#REF!</definedName>
    <definedName name="THLTK">#REF!</definedName>
    <definedName name="Þmong">#REF!</definedName>
    <definedName name="ÞNXoldk">#REF!</definedName>
    <definedName name="thongso">#REF!</definedName>
    <definedName name="THOP">"THOP"</definedName>
    <definedName name="Þsan">#REF!</definedName>
    <definedName name="THT">#REF!</definedName>
    <definedName name="THThao">#REF!</definedName>
    <definedName name="thtich1">#REF!</definedName>
    <definedName name="thtich2">#REF!</definedName>
    <definedName name="thtich3">#REF!</definedName>
    <definedName name="thtich4">#REF!</definedName>
    <definedName name="thtich5">#REF!</definedName>
    <definedName name="thtich6">#REF!</definedName>
    <definedName name="THTLMcap">#REF!</definedName>
    <definedName name="THToanBo">#REF!</definedName>
    <definedName name="THtoanbo2">#REF!</definedName>
    <definedName name="thtt">#REF!</definedName>
    <definedName name="Thu">#REF!</definedName>
    <definedName name="thue">6</definedName>
    <definedName name="THVanXoan">#REF!</definedName>
    <definedName name="THXNK">#REF!</definedName>
    <definedName name="TI">#REF!</definedName>
    <definedName name="Tien">#REF!</definedName>
    <definedName name="TIENLUONG">#REF!</definedName>
    <definedName name="Tiepdiama">9500</definedName>
    <definedName name="TIEU_HAO_VAT_TU_DZ0.4KV">#REF!</definedName>
    <definedName name="TIEU_HAO_VAT_TU_DZ22KV">#REF!</definedName>
    <definedName name="TIEU_HAO_VAT_TU_TBA">#REF!</definedName>
    <definedName name="Tim_cong">#REF!</definedName>
    <definedName name="Tim_Lan_Xuat_Hien">#REF!</definedName>
    <definedName name="Tim_lan_xuat_hien_cong">#REF!</definedName>
    <definedName name="tim_xuat_hien">#REF!</definedName>
    <definedName name="tinhqd">#REF!</definedName>
    <definedName name="tinhqt" localSheetId="6">[25]!tinhqt</definedName>
    <definedName name="tinhqt" localSheetId="7">[25]!tinhqt</definedName>
    <definedName name="tinhqt">[25]!tinhqt</definedName>
    <definedName name="TIT">#REF!</definedName>
    <definedName name="TITAN">#REF!</definedName>
    <definedName name="tk">#REF!</definedName>
    <definedName name="TK331APC">#REF!</definedName>
    <definedName name="TK331CB">#REF!</definedName>
    <definedName name="TK331GT">#REF!</definedName>
    <definedName name="TK331K">#REF!</definedName>
    <definedName name="TK331KH">#REF!</definedName>
    <definedName name="TK331MT">#REF!</definedName>
    <definedName name="TK331NT">#REF!</definedName>
    <definedName name="TK331PA">#REF!</definedName>
    <definedName name="TK331PACIFIC">#REF!</definedName>
    <definedName name="tk331PD">#REF!</definedName>
    <definedName name="TK331THN">#REF!</definedName>
    <definedName name="tk331TKN">#REF!</definedName>
    <definedName name="TK331VT">#REF!</definedName>
    <definedName name="tk3338TTNCN">#REF!</definedName>
    <definedName name="tk3388K">#REF!</definedName>
    <definedName name="TKP">#REF!</definedName>
    <definedName name="tkpdt" localSheetId="6">[25]!tkpdt</definedName>
    <definedName name="tkpdt" localSheetId="7">[25]!tkpdt</definedName>
    <definedName name="tkpdt">[25]!tkpdt</definedName>
    <definedName name="TKYB">"TKYB"</definedName>
    <definedName name="TLAC120">#REF!</definedName>
    <definedName name="TLAC35">#REF!</definedName>
    <definedName name="TLAC50">#REF!</definedName>
    <definedName name="TLAC70">#REF!</definedName>
    <definedName name="TLAC95">#REF!</definedName>
    <definedName name="Tle">#REF!</definedName>
    <definedName name="Tle_1">#REF!</definedName>
    <definedName name="TLR">#REF!</definedName>
    <definedName name="tluong">#REF!</definedName>
    <definedName name="TM">#REF!</definedName>
    <definedName name="TMDT1">#REF!</definedName>
    <definedName name="TMDT2">#REF!</definedName>
    <definedName name="TMDTmoi">#REF!</definedName>
    <definedName name="tmm1.5">#REF!</definedName>
    <definedName name="tmmg">#REF!</definedName>
    <definedName name="TN">#REF!</definedName>
    <definedName name="TN_b_qu_n">#REF!</definedName>
    <definedName name="Tnd">#REF!</definedName>
    <definedName name="tntt">#REF!</definedName>
    <definedName name="To">#REF!</definedName>
    <definedName name="toadocap">#REF!</definedName>
    <definedName name="Toanbo">#REF!</definedName>
    <definedName name="toi5t">#REF!</definedName>
    <definedName name="Tong">#REF!</definedName>
    <definedName name="Tong_co">#REF!</definedName>
    <definedName name="TONG_GIA_TRI_CONG_TRINH">#REF!</definedName>
    <definedName name="TONG_HOP_THI_NGHIEM_DZ0.4KV">#REF!</definedName>
    <definedName name="TONG_HOP_THI_NGHIEM_DZ22KV">#REF!</definedName>
    <definedName name="TONG_KE_TBA">#REF!</definedName>
    <definedName name="Tong_no">#REF!</definedName>
    <definedName name="tongbt">#REF!</definedName>
    <definedName name="tongcong">#REF!</definedName>
    <definedName name="tongdientich">#REF!</definedName>
    <definedName name="TONGDUTOAN">#REF!</definedName>
    <definedName name="tonghop_t5">#REF!</definedName>
    <definedName name="TonghopHtxH">#REF!</definedName>
    <definedName name="TonghopHtxT">#REF!</definedName>
    <definedName name="tongthep">#REF!</definedName>
    <definedName name="tongthetich">#REF!</definedName>
    <definedName name="Tonmai">#REF!</definedName>
    <definedName name="TOP">#REF!</definedName>
    <definedName name="TOSHIBA">#REF!</definedName>
    <definedName name="TOTAL">#REF!</definedName>
    <definedName name="totbtoi">#REF!</definedName>
    <definedName name="tp">#REF!</definedName>
    <definedName name="TPLRP">#REF!</definedName>
    <definedName name="tr_">#REF!</definedName>
    <definedName name="Tra_DM_su_dung">#REF!</definedName>
    <definedName name="Tra_don_gia_KS">#REF!</definedName>
    <definedName name="Tra_DTCT">#REF!</definedName>
    <definedName name="Tra_gia">#REF!</definedName>
    <definedName name="Tra_gtxl_cong">#REF!</definedName>
    <definedName name="Tra_T_le_1">#REF!</definedName>
    <definedName name="Tra_tim_hang_mucPT_trung">#REF!</definedName>
    <definedName name="Tra_TL">#REF!</definedName>
    <definedName name="Tra_ty_le">#REF!</definedName>
    <definedName name="Tra_ty_le2">#REF!</definedName>
    <definedName name="Tra_ty_le3">#REF!</definedName>
    <definedName name="Tra_ty_le4">#REF!</definedName>
    <definedName name="Tra_ty_le5">#REF!</definedName>
    <definedName name="TRA_VAT_LIEU">#REF!</definedName>
    <definedName name="traA103">#REF!</definedName>
    <definedName name="trab">#REF!</definedName>
    <definedName name="TraDAH_H">#REF!</definedName>
    <definedName name="TRADE2">#REF!</definedName>
    <definedName name="TRAM">#REF!</definedName>
    <definedName name="tram30">#REF!</definedName>
    <definedName name="tram45">#REF!</definedName>
    <definedName name="tram60">#REF!</definedName>
    <definedName name="tram80">#REF!</definedName>
    <definedName name="tramatcong1">#REF!</definedName>
    <definedName name="tramatcong2">#REF!</definedName>
    <definedName name="trambitum">#REF!</definedName>
    <definedName name="trambt60">#REF!</definedName>
    <definedName name="tranhietdo">#REF!</definedName>
    <definedName name="TRANSFORMER">'[34]NEW-PANEL'!#REF!</definedName>
    <definedName name="TRAvH">#REF!</definedName>
    <definedName name="TRAVL">#REF!</definedName>
    <definedName name="treoducbt">#REF!</definedName>
    <definedName name="TRISO">#REF!</definedName>
    <definedName name="Trô_P1">#REF!</definedName>
    <definedName name="Trô_P10">#REF!</definedName>
    <definedName name="Trô_P11">#REF!</definedName>
    <definedName name="Trô_P2">#REF!</definedName>
    <definedName name="Trô_P3">#REF!</definedName>
    <definedName name="Trô_P4">#REF!</definedName>
    <definedName name="Trô_P5">#REF!</definedName>
    <definedName name="Trô_P6">#REF!</definedName>
    <definedName name="Trô_P7">#REF!</definedName>
    <definedName name="Trô_P8">#REF!</definedName>
    <definedName name="Trô_P9">#REF!</definedName>
    <definedName name="tronbentonit">#REF!</definedName>
    <definedName name="tronbentonite">#REF!</definedName>
    <definedName name="tronbt250">#REF!</definedName>
    <definedName name="tronvua250">#REF!</definedName>
    <definedName name="tronvua80">#REF!</definedName>
    <definedName name="trt">#REF!</definedName>
    <definedName name="tru_can">#REF!</definedName>
    <definedName name="trung">{"Thuxm2.xls","Sheet1"}</definedName>
    <definedName name="ts">#REF!</definedName>
    <definedName name="tsI">#REF!</definedName>
    <definedName name="TT">[41]DG3285!#REF!</definedName>
    <definedName name="TT_1P">#REF!</definedName>
    <definedName name="TT_3p">#REF!</definedName>
    <definedName name="ttao">#REF!</definedName>
    <definedName name="ttbt">#REF!</definedName>
    <definedName name="TTCto">#REF!</definedName>
    <definedName name="TTDD1P">#REF!</definedName>
    <definedName name="TTDKKH">#REF!</definedName>
    <definedName name="TTDZ">#REF!</definedName>
    <definedName name="TTDZ04">#REF!</definedName>
    <definedName name="tthi">#REF!</definedName>
    <definedName name="ttinh">#REF!</definedName>
    <definedName name="tto">#REF!</definedName>
    <definedName name="ttoxtp">#REF!</definedName>
    <definedName name="ttp">#REF!</definedName>
    <definedName name="ttpk">#REF!</definedName>
    <definedName name="ttronmk">#REF!</definedName>
    <definedName name="ttt">'[2]CT Thang Mo'!$B$309:$M$309</definedName>
    <definedName name="tttb">'[2]CT Thang Mo'!$B$431:$I$431</definedName>
    <definedName name="tttt">#REF!</definedName>
    <definedName name="TTVAn5">#REF!</definedName>
    <definedName name="Tu_dung_ton_that">#REF!</definedName>
    <definedName name="Tuong_chan">#REF!</definedName>
    <definedName name="Tuong_dau_HD">#REF!</definedName>
    <definedName name="TuVan">#REF!</definedName>
    <definedName name="TV">#REF!</definedName>
    <definedName name="tv75nc">#REF!</definedName>
    <definedName name="tv75vl">#REF!</definedName>
    <definedName name="TVGS">#REF!</definedName>
    <definedName name="Tvk">#REF!</definedName>
    <definedName name="TW">#REF!</definedName>
    <definedName name="Twister">#REF!</definedName>
    <definedName name="Ty_gia">#REF!</definedName>
    <definedName name="Ty_gia_yen">#REF!</definedName>
    <definedName name="ty_le">#REF!</definedName>
    <definedName name="ty_le_2">#REF!</definedName>
    <definedName name="ty_le_3">#REF!</definedName>
    <definedName name="ty_le_BTN">#REF!</definedName>
    <definedName name="Ty_le1">#REF!</definedName>
    <definedName name="Type_1">#REF!</definedName>
    <definedName name="Type_2">#REF!</definedName>
    <definedName name="u">#N/A</definedName>
    <definedName name="U_tien">#REF!</definedName>
    <definedName name="UbdII">#REF!</definedName>
    <definedName name="Ubo">#REF!</definedName>
    <definedName name="UbtII">#REF!</definedName>
    <definedName name="UNL">#REF!</definedName>
    <definedName name="uonong">#REF!</definedName>
    <definedName name="UP">#REF!,#REF!,#REF!,#REF!,#REF!,#REF!,#REF!,#REF!,#REF!,#REF!,#REF!</definedName>
    <definedName name="upnoc">#REF!</definedName>
    <definedName name="USCT">#REF!</definedName>
    <definedName name="USCTKU">#REF!</definedName>
    <definedName name="USdb">#REF!</definedName>
    <definedName name="USKC">#REF!</definedName>
    <definedName name="USNC">#REF!</definedName>
    <definedName name="UStb">#REF!</definedName>
    <definedName name="ut">#REF!</definedName>
    <definedName name="UT_1">#REF!</definedName>
    <definedName name="UT1_373">#REF!</definedName>
    <definedName name="UtdI">#REF!</definedName>
    <definedName name="UtdII">#REF!</definedName>
    <definedName name="UttI">#REF!</definedName>
    <definedName name="UttII">#REF!</definedName>
    <definedName name="uu">#REF!</definedName>
    <definedName name="V.1">#REF!</definedName>
    <definedName name="V.10">#REF!</definedName>
    <definedName name="V.11">#REF!</definedName>
    <definedName name="V.12">#REF!</definedName>
    <definedName name="V.13">#REF!</definedName>
    <definedName name="V.14">#REF!</definedName>
    <definedName name="V.15">#REF!</definedName>
    <definedName name="V.16">#REF!</definedName>
    <definedName name="V.17">#REF!</definedName>
    <definedName name="V.18">#REF!</definedName>
    <definedName name="V.2">#REF!</definedName>
    <definedName name="V.3">#REF!</definedName>
    <definedName name="V.4">#REF!</definedName>
    <definedName name="V.5">#REF!</definedName>
    <definedName name="V.6">#REF!</definedName>
    <definedName name="V.7">#REF!</definedName>
    <definedName name="V.8">#REF!</definedName>
    <definedName name="V.9">#REF!</definedName>
    <definedName name="V_a_b__t_ng_M200____1x2">#N/A</definedName>
    <definedName name="VAÄT_LIEÄU">"nhandongia"</definedName>
    <definedName name="Value0">#REF!</definedName>
    <definedName name="Value1">#REF!</definedName>
    <definedName name="Value10">#REF!</definedName>
    <definedName name="Value11">#REF!</definedName>
    <definedName name="Value12">#REF!</definedName>
    <definedName name="Value13">#REF!</definedName>
    <definedName name="Value14">#REF!</definedName>
    <definedName name="Value15">#REF!</definedName>
    <definedName name="Value16">#REF!</definedName>
    <definedName name="Value17">#REF!</definedName>
    <definedName name="Value18">#REF!</definedName>
    <definedName name="Value19">#REF!</definedName>
    <definedName name="Value2">#REF!</definedName>
    <definedName name="Value20">#REF!</definedName>
    <definedName name="Value21">#REF!</definedName>
    <definedName name="Value22">#REF!</definedName>
    <definedName name="Value23">#REF!</definedName>
    <definedName name="Value24">#REF!</definedName>
    <definedName name="Value25">#REF!</definedName>
    <definedName name="Value26">#REF!</definedName>
    <definedName name="Value27">#REF!</definedName>
    <definedName name="Value28">#REF!</definedName>
    <definedName name="Value29">#REF!</definedName>
    <definedName name="Value3">#REF!</definedName>
    <definedName name="Value30">#REF!</definedName>
    <definedName name="Value31">#REF!</definedName>
    <definedName name="Value32">#REF!</definedName>
    <definedName name="Value33">#REF!</definedName>
    <definedName name="Value34">#REF!</definedName>
    <definedName name="Value35">#REF!</definedName>
    <definedName name="Value36">#REF!</definedName>
    <definedName name="Value37">#REF!</definedName>
    <definedName name="Value38">#REF!</definedName>
    <definedName name="Value39">#REF!</definedName>
    <definedName name="Value4">#REF!</definedName>
    <definedName name="Value40">#REF!</definedName>
    <definedName name="Value41">#REF!</definedName>
    <definedName name="Value42">#REF!</definedName>
    <definedName name="Value43">#REF!</definedName>
    <definedName name="Value44">#REF!</definedName>
    <definedName name="Value45">#REF!</definedName>
    <definedName name="Value46">#REF!</definedName>
    <definedName name="Value47">#REF!</definedName>
    <definedName name="Value48">#REF!</definedName>
    <definedName name="Value49">#REF!</definedName>
    <definedName name="Value5">#REF!</definedName>
    <definedName name="Value50">#REF!</definedName>
    <definedName name="Value51">#REF!</definedName>
    <definedName name="Value52">#REF!</definedName>
    <definedName name="Value53">#REF!</definedName>
    <definedName name="Value54">#REF!</definedName>
    <definedName name="Value55">#REF!</definedName>
    <definedName name="Value6">#REF!</definedName>
    <definedName name="Value7">#REF!</definedName>
    <definedName name="Value8">#REF!</definedName>
    <definedName name="Value9">#REF!</definedName>
    <definedName name="VAN_CHUYEN_DUONG_DAI_DZ0.4KV">#REF!</definedName>
    <definedName name="VAN_CHUYEN_DUONG_DAI_DZ22KV">#REF!</definedName>
    <definedName name="VAN_CHUYEN_VAT_TU_CHUNG">#REF!</definedName>
    <definedName name="VAN_TRUNG_CHUYEN_VAT_TU_CHUNG">#REF!</definedName>
    <definedName name="vanchuyen">#REF!</definedName>
    <definedName name="VanChuyenDam">#REF!</definedName>
    <definedName name="VANCHUYENTHUCONG">'[21]vanchuyen TC'!$B$5:$I$30</definedName>
    <definedName name="Var">#REF!</definedName>
    <definedName name="VARIINST">#REF!</definedName>
    <definedName name="VARIPURC">#REF!</definedName>
    <definedName name="VAS">#REF!</definedName>
    <definedName name="vat">#REF!</definedName>
    <definedName name="VAT_04">#REF!</definedName>
    <definedName name="VAT_35">#REF!</definedName>
    <definedName name="VAT_Cto">#REF!</definedName>
    <definedName name="VAT_LIEU_DEN_CHAN_CONG_TRINH">#REF!</definedName>
    <definedName name="vat_lieu_KVIII">#REF!</definedName>
    <definedName name="VAT_TB">#REF!</definedName>
    <definedName name="VAT_TBA">#REF!</definedName>
    <definedName name="VAT_XLTBA">#REF!</definedName>
    <definedName name="VATM">{"'Sheet1'!$L$16"}</definedName>
    <definedName name="Vattu">#REF!</definedName>
    <definedName name="vb">{"'Sheet1'!$L$16"}</definedName>
    <definedName name="vbtchongnuocm300">#REF!</definedName>
    <definedName name="vbtm150">#REF!</definedName>
    <definedName name="vbtm300">#REF!</definedName>
    <definedName name="vbtm400">#REF!</definedName>
    <definedName name="VC">#REF!</definedName>
    <definedName name="vc3.">'[2]CT  PL'!$B$125:$H$125</definedName>
    <definedName name="vca">'[2]CT  PL'!$B$25:$H$25</definedName>
    <definedName name="vcbo1">{"'Sheet1'!$L$16"}</definedName>
    <definedName name="VCC">#REF!</definedName>
    <definedName name="vccatv">#REF!</definedName>
    <definedName name="vccot">#REF!</definedName>
    <definedName name="vccot.">'[2]CT  PL'!$B$8:$H$8</definedName>
    <definedName name="vccot35">#REF!</definedName>
    <definedName name="vccott">#REF!</definedName>
    <definedName name="vccottt">#REF!</definedName>
    <definedName name="VCD">#REF!</definedName>
    <definedName name="vcda">#REF!</definedName>
    <definedName name="vcdatc2">#REF!</definedName>
    <definedName name="vcdatc3">#REF!</definedName>
    <definedName name="vcday">#REF!</definedName>
    <definedName name="vcdbt">'[2]CT Thang Mo'!$B$220:$I$220</definedName>
    <definedName name="vcdc">#REF!</definedName>
    <definedName name="vcdctc">#REF!</definedName>
    <definedName name="vcdd">'[2]CT Thang Mo'!$B$182:$H$182</definedName>
    <definedName name="vcdt">'[2]CT Thang Mo'!$B$406:$I$406</definedName>
    <definedName name="vcdtb">'[2]CT Thang Mo'!$B$432:$I$432</definedName>
    <definedName name="vcdungcu35">#REF!</definedName>
    <definedName name="vcg">#REF!</definedName>
    <definedName name="vcgo">#REF!</definedName>
    <definedName name="VCHT">#REF!</definedName>
    <definedName name="vcn">#REF!</definedName>
    <definedName name="Vcng">#REF!</definedName>
    <definedName name="vcpk">#REF!</definedName>
    <definedName name="vcsat35">#REF!</definedName>
    <definedName name="vcsu">#REF!</definedName>
    <definedName name="vct">#REF!</definedName>
    <definedName name="vctb">#REF!</definedName>
    <definedName name="vctmong">#REF!</definedName>
    <definedName name="VCTT">#REF!</definedName>
    <definedName name="VCVBT1">#REF!</definedName>
    <definedName name="VCVBT2">#REF!</definedName>
    <definedName name="vcxi">#REF!</definedName>
    <definedName name="vcxm">#REF!</definedName>
    <definedName name="vd3p">#REF!</definedName>
    <definedName name="VDCLY">[23]QMCT!#REF!</definedName>
    <definedName name="VDL">#REF!</definedName>
    <definedName name="vgk">#REF!</definedName>
    <definedName name="vgt">#REF!</definedName>
    <definedName name="vidu">#REF!</definedName>
    <definedName name="VIEW">#REF!</definedName>
    <definedName name="vk">#REF!</definedName>
    <definedName name="vkcauthang">#REF!</definedName>
    <definedName name="vksan">#REF!</definedName>
    <definedName name="vl">#REF!</definedName>
    <definedName name="VL_CSC">#REF!</definedName>
    <definedName name="VL_CSCT">#REF!</definedName>
    <definedName name="VL_CTXD">#REF!</definedName>
    <definedName name="VL_RD">#REF!</definedName>
    <definedName name="VL_TD">#REF!</definedName>
    <definedName name="vl1p">#REF!</definedName>
    <definedName name="vl3p">#REF!</definedName>
    <definedName name="VLBS">#N/A</definedName>
    <definedName name="vlc">#REF!</definedName>
    <definedName name="Vlcap0.7">#REF!</definedName>
    <definedName name="VLcap1">#REF!</definedName>
    <definedName name="VLCT3p">#REF!</definedName>
    <definedName name="vlctbb">#REF!</definedName>
    <definedName name="vldg">#REF!</definedName>
    <definedName name="vldn400">#REF!</definedName>
    <definedName name="vldn600">#REF!</definedName>
    <definedName name="VLgovankhuon">#REF!</definedName>
    <definedName name="VLIEU">#REF!</definedName>
    <definedName name="VLKday">#REF!</definedName>
    <definedName name="VLM">#REF!</definedName>
    <definedName name="VLson">#REF!</definedName>
    <definedName name="vltram">#REF!</definedName>
    <definedName name="VLVanXoan">#REF!</definedName>
    <definedName name="VLxaydung">#REF!</definedName>
    <definedName name="Vnd">#REF!</definedName>
    <definedName name="Vo">#REF!</definedName>
    <definedName name="Von.KL">#REF!</definedName>
    <definedName name="vr3p">#REF!</definedName>
    <definedName name="VT">#REF!</definedName>
    <definedName name="vtu">#REF!</definedName>
    <definedName name="Vu">#REF!</definedName>
    <definedName name="Vu_">#REF!</definedName>
    <definedName name="Vua">#REF!</definedName>
    <definedName name="VuaBT">#REF!</definedName>
    <definedName name="vuabtD">#REF!</definedName>
    <definedName name="vuabtG">#REF!</definedName>
    <definedName name="vung">#REF!</definedName>
    <definedName name="vungdcd">#REF!</definedName>
    <definedName name="vungdcl">#REF!</definedName>
    <definedName name="vungnhapk">#REF!</definedName>
    <definedName name="vungnhapl">#REF!</definedName>
    <definedName name="VungTL">#REF!</definedName>
    <definedName name="vungxuatk">#REF!</definedName>
    <definedName name="vungxuatl">#REF!</definedName>
    <definedName name="vv">{"'Sheet1'!$L$16"}</definedName>
    <definedName name="VX">#REF!</definedName>
    <definedName name="vxuan">#REF!</definedName>
    <definedName name="W">#REF!</definedName>
    <definedName name="watertruck">#REF!</definedName>
    <definedName name="wb">#REF!</definedName>
    <definedName name="Wdaymong">#REF!</definedName>
    <definedName name="Wg">#REF!</definedName>
    <definedName name="WI">#REF!</definedName>
    <definedName name="WII">#REF!</definedName>
    <definedName name="WIII">#REF!</definedName>
    <definedName name="WIIII">#REF!</definedName>
    <definedName name="wl">#REF!</definedName>
    <definedName name="Wqg">#REF!</definedName>
    <definedName name="WqI">#REF!</definedName>
    <definedName name="WqII">#REF!</definedName>
    <definedName name="WqIII">#REF!</definedName>
    <definedName name="WqIIII">#REF!</definedName>
    <definedName name="Wqtg">#REF!</definedName>
    <definedName name="WqtI">#REF!</definedName>
    <definedName name="WqtII">#REF!</definedName>
    <definedName name="WqtIII">#REF!</definedName>
    <definedName name="WqtIIII">#REF!</definedName>
    <definedName name="wrn.chi._.tiÆt.">{#N/A,#N/A,FALSE,"Chi tiÆt"}</definedName>
    <definedName name="Ws">#REF!</definedName>
    <definedName name="Wss">#REF!</definedName>
    <definedName name="Wst">#REF!</definedName>
    <definedName name="wt">#REF!</definedName>
    <definedName name="wtbcy">#REF!</definedName>
    <definedName name="wtbly">#REF!</definedName>
    <definedName name="wup">#REF!</definedName>
    <definedName name="X">#REF!</definedName>
    <definedName name="x1_">#REF!</definedName>
    <definedName name="x1pind">#REF!</definedName>
    <definedName name="X1pINDnc">#REF!</definedName>
    <definedName name="X1pINDvc">#REF!</definedName>
    <definedName name="X1pINDvl">#REF!</definedName>
    <definedName name="x1ping">#REF!</definedName>
    <definedName name="X1pINGnc">#REF!</definedName>
    <definedName name="X1pINGvc">#REF!</definedName>
    <definedName name="X1pINGvl">#REF!</definedName>
    <definedName name="x1pint">#REF!</definedName>
    <definedName name="x2_">#REF!</definedName>
    <definedName name="xang">#REF!</definedName>
    <definedName name="xaydung">#REF!</definedName>
    <definedName name="xc">#REF!</definedName>
    <definedName name="XCCT">0.5</definedName>
    <definedName name="xd0.6">#REF!</definedName>
    <definedName name="xd1.3">#REF!</definedName>
    <definedName name="xd1.5">#REF!</definedName>
    <definedName name="xebt6">#REF!</definedName>
    <definedName name="xelaodam">#REF!</definedName>
    <definedName name="xenhua">#REF!</definedName>
    <definedName name="xerox">#REF!</definedName>
    <definedName name="xethung10t">#REF!</definedName>
    <definedName name="xetreo">#REF!</definedName>
    <definedName name="xetuoinhua">#REF!</definedName>
    <definedName name="xfco">#REF!</definedName>
    <definedName name="xfco3p">#REF!</definedName>
    <definedName name="XFCOnc">#REF!</definedName>
    <definedName name="xfcotnc">#REF!</definedName>
    <definedName name="xfcotvl">#REF!</definedName>
    <definedName name="XFCOvl">#REF!</definedName>
    <definedName name="xgc100">#REF!</definedName>
    <definedName name="xgc150">#REF!</definedName>
    <definedName name="xgc200">#REF!</definedName>
    <definedName name="xh">#REF!</definedName>
    <definedName name="xhn">#REF!</definedName>
    <definedName name="xi">#REF!</definedName>
    <definedName name="xig">#REF!</definedName>
    <definedName name="xig1">#REF!</definedName>
    <definedName name="xig1p">#REF!</definedName>
    <definedName name="xig3p">#REF!</definedName>
    <definedName name="XIGnc">#REF!</definedName>
    <definedName name="xignc3p">#REF!</definedName>
    <definedName name="XIGvc">#REF!</definedName>
    <definedName name="XIGvl">#REF!</definedName>
    <definedName name="xigvl3p">#REF!</definedName>
    <definedName name="ximang">#REF!</definedName>
    <definedName name="xin">#REF!</definedName>
    <definedName name="xin190">#REF!</definedName>
    <definedName name="xin1903p">#REF!</definedName>
    <definedName name="xin2903p">#REF!</definedName>
    <definedName name="xin290nc3p">#REF!</definedName>
    <definedName name="xin290vl3p">#REF!</definedName>
    <definedName name="xin3p">#REF!</definedName>
    <definedName name="xind">#REF!</definedName>
    <definedName name="xind1p">#REF!</definedName>
    <definedName name="xind3p">#REF!</definedName>
    <definedName name="xindnc1p">#REF!</definedName>
    <definedName name="xindvl1p">#REF!</definedName>
    <definedName name="xing1p">#REF!</definedName>
    <definedName name="xingnc1p">#REF!</definedName>
    <definedName name="xingvl1p">#REF!</definedName>
    <definedName name="XINnc">#REF!</definedName>
    <definedName name="xinnc3p">#REF!</definedName>
    <definedName name="xint1p">#REF!</definedName>
    <definedName name="XINvc">#REF!</definedName>
    <definedName name="XINvl">#REF!</definedName>
    <definedName name="xinvl3p">#REF!</definedName>
    <definedName name="xit">#REF!</definedName>
    <definedName name="xit1">#REF!</definedName>
    <definedName name="xit1p">#REF!</definedName>
    <definedName name="xit2nc3p">#REF!</definedName>
    <definedName name="xit2vl3p">#REF!</definedName>
    <definedName name="xit3p">#REF!</definedName>
    <definedName name="XITnc">#REF!</definedName>
    <definedName name="xitnc3p">#REF!</definedName>
    <definedName name="XITvc">#REF!</definedName>
    <definedName name="XITvl">#REF!</definedName>
    <definedName name="xitvl3p">#REF!</definedName>
    <definedName name="xk0.6">#REF!</definedName>
    <definedName name="xk1.3">#REF!</definedName>
    <definedName name="xk1.5">#REF!</definedName>
    <definedName name="Xkoto">#REF!</definedName>
    <definedName name="Xkxn">#REF!</definedName>
    <definedName name="xl">#REF!</definedName>
    <definedName name="XL_TBA">#REF!</definedName>
    <definedName name="xlc">#REF!</definedName>
    <definedName name="xld1.4">#REF!</definedName>
    <definedName name="xlk">#REF!</definedName>
    <definedName name="xlk1.4">#REF!</definedName>
    <definedName name="XLP">#REF!</definedName>
    <definedName name="XLxa">#REF!</definedName>
    <definedName name="XM">#REF!</definedName>
    <definedName name="XMAX">#REF!</definedName>
    <definedName name="xmcax">#REF!</definedName>
    <definedName name="XMIN">#REF!</definedName>
    <definedName name="xn">#REF!</definedName>
    <definedName name="xoanhapk">#REF!,#REF!</definedName>
    <definedName name="xoanhapl">#REF!,#REF!</definedName>
    <definedName name="xoaxuatk">#REF!</definedName>
    <definedName name="xoaxuatl">#REF!</definedName>
    <definedName name="xoaydap">#REF!</definedName>
    <definedName name="XP">#REF!</definedName>
    <definedName name="XS">#REF!</definedName>
    <definedName name="xuclat1">#REF!</definedName>
    <definedName name="xuclat2">#REF!</definedName>
    <definedName name="xx">#REF!</definedName>
    <definedName name="xxx">#REF!</definedName>
    <definedName name="y">#REF!</definedName>
    <definedName name="yc90_1">#REF!</definedName>
    <definedName name="yc90_2">#REF!</definedName>
    <definedName name="yc90_3">#REF!</definedName>
    <definedName name="yc90_4">#REF!</definedName>
    <definedName name="year">#REF!</definedName>
    <definedName name="Yellow2000">#REF!</definedName>
    <definedName name="Yen_A">#REF!</definedName>
    <definedName name="Yen_B">#REF!</definedName>
    <definedName name="YMAX">#REF!</definedName>
    <definedName name="YMIN">#REF!</definedName>
    <definedName name="YR0">#REF!</definedName>
    <definedName name="YRP">#REF!</definedName>
    <definedName name="ytddg">#REF!</definedName>
    <definedName name="Ythd1.5">#REF!</definedName>
    <definedName name="ythdg">#REF!</definedName>
    <definedName name="Ythdgoi">#REF!</definedName>
    <definedName name="yy">#REF!</definedName>
    <definedName name="z">#REF!</definedName>
    <definedName name="Z___Hang_muc_1">#REF!</definedName>
    <definedName name="z___Hang_muc_2">#REF!</definedName>
    <definedName name="z___Hang_muc_3">#REF!</definedName>
    <definedName name="z___Hang_muc_4">#REF!</definedName>
    <definedName name="z___Hang_muc_5">#REF!</definedName>
    <definedName name="Z_dh">#REF!</definedName>
    <definedName name="z0">#REF!</definedName>
    <definedName name="zc0_1">#REF!</definedName>
    <definedName name="zc0_2">#REF!</definedName>
    <definedName name="zc0_3">#REF!</definedName>
    <definedName name="zc0_4">#REF!</definedName>
    <definedName name="zc90_1">#REF!</definedName>
    <definedName name="zc90_2">#REF!</definedName>
    <definedName name="zc90_3">#REF!</definedName>
    <definedName name="zc90_4">#REF!</definedName>
    <definedName name="Zip">#REF!</definedName>
    <definedName name="zl">#REF!</definedName>
    <definedName name="Zw">#REF!</definedName>
    <definedName name="ZXD">#REF!</definedName>
    <definedName name="ZYX">#REF!</definedName>
    <definedName name="ZZZ">#REF!</definedName>
    <definedName name="zzzzzz">#REF!</definedName>
    <definedName name="在庫">#REF!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Y8" i="5" l="1"/>
  <c r="X8" i="5"/>
  <c r="V8" i="5"/>
  <c r="U8" i="5"/>
  <c r="P8" i="5"/>
  <c r="O8" i="5"/>
  <c r="K8" i="5"/>
  <c r="J8" i="5"/>
  <c r="I8" i="5"/>
  <c r="AA8" i="5"/>
  <c r="Z8" i="5"/>
  <c r="W8" i="5"/>
  <c r="T8" i="5"/>
  <c r="S8" i="5"/>
  <c r="R8" i="5"/>
  <c r="Q8" i="5"/>
  <c r="N8" i="5"/>
  <c r="M8" i="5"/>
  <c r="L8" i="5"/>
  <c r="A3" i="19" l="1"/>
  <c r="A2" i="19"/>
  <c r="A3" i="18"/>
  <c r="A2" i="18"/>
  <c r="A3" i="17"/>
  <c r="A2" i="17"/>
  <c r="A2" i="15"/>
  <c r="A3" i="15"/>
  <c r="A3" i="14"/>
  <c r="A2" i="14"/>
  <c r="A3" i="13"/>
  <c r="A2" i="13"/>
  <c r="A3" i="12"/>
  <c r="A2" i="12"/>
  <c r="A3" i="11"/>
  <c r="A2" i="11"/>
  <c r="A3" i="10"/>
  <c r="A2" i="10"/>
  <c r="A3" i="7"/>
  <c r="A2" i="7"/>
  <c r="A3" i="6"/>
  <c r="A2" i="6"/>
  <c r="A3" i="5"/>
  <c r="A2" i="5"/>
  <c r="A3" i="3"/>
  <c r="A2" i="3"/>
  <c r="Z9" i="12"/>
  <c r="Y9" i="12"/>
  <c r="X9" i="12"/>
  <c r="W9" i="12"/>
  <c r="V9" i="12"/>
  <c r="U9" i="12"/>
  <c r="Q9" i="12"/>
  <c r="P9" i="12"/>
  <c r="O9" i="12"/>
  <c r="K9" i="12"/>
  <c r="J9" i="12"/>
  <c r="I9" i="12"/>
  <c r="Y8" i="19" l="1"/>
  <c r="Q8" i="19"/>
  <c r="AE9" i="19"/>
  <c r="AC9" i="19"/>
  <c r="AD9" i="19"/>
  <c r="Z8" i="19"/>
  <c r="X8" i="19"/>
  <c r="W8" i="19"/>
  <c r="V8" i="19"/>
  <c r="U8" i="19"/>
  <c r="T8" i="19"/>
  <c r="S8" i="19"/>
  <c r="R8" i="19"/>
  <c r="P8" i="19"/>
  <c r="O8" i="19"/>
  <c r="N8" i="19"/>
  <c r="M8" i="19"/>
  <c r="L8" i="19"/>
  <c r="K8" i="19"/>
  <c r="J8" i="19"/>
  <c r="I8" i="19"/>
  <c r="Z39" i="18"/>
  <c r="Y39" i="18"/>
  <c r="X39" i="18"/>
  <c r="W39" i="18"/>
  <c r="V39" i="18"/>
  <c r="U39" i="18"/>
  <c r="T39" i="18"/>
  <c r="S39" i="18"/>
  <c r="R39" i="18"/>
  <c r="Q39" i="18"/>
  <c r="P39" i="18"/>
  <c r="O39" i="18"/>
  <c r="N39" i="18"/>
  <c r="M39" i="18"/>
  <c r="L39" i="18"/>
  <c r="K39" i="18"/>
  <c r="J39" i="18"/>
  <c r="I39" i="18"/>
  <c r="Z36" i="18"/>
  <c r="Y36" i="18"/>
  <c r="X36" i="18"/>
  <c r="W36" i="18"/>
  <c r="V36" i="18"/>
  <c r="U36" i="18"/>
  <c r="T36" i="18"/>
  <c r="S36" i="18"/>
  <c r="R36" i="18"/>
  <c r="Q36" i="18"/>
  <c r="P36" i="18"/>
  <c r="O36" i="18"/>
  <c r="N36" i="18"/>
  <c r="M36" i="18"/>
  <c r="L36" i="18"/>
  <c r="K36" i="18"/>
  <c r="J36" i="18"/>
  <c r="I36" i="18"/>
  <c r="Y34" i="18"/>
  <c r="Y31" i="18" s="1"/>
  <c r="V34" i="18"/>
  <c r="V31" i="18" s="1"/>
  <c r="S34" i="18"/>
  <c r="S31" i="18" s="1"/>
  <c r="Z31" i="18"/>
  <c r="W31" i="18"/>
  <c r="T31" i="18"/>
  <c r="Q31" i="18"/>
  <c r="P31" i="18"/>
  <c r="O31" i="18"/>
  <c r="N31" i="18"/>
  <c r="M31" i="18"/>
  <c r="L31" i="18"/>
  <c r="K31" i="18"/>
  <c r="J31" i="18"/>
  <c r="I31" i="18"/>
  <c r="Z26" i="18"/>
  <c r="Y26" i="18"/>
  <c r="X26" i="18"/>
  <c r="W26" i="18"/>
  <c r="V26" i="18"/>
  <c r="U26" i="18"/>
  <c r="T26" i="18"/>
  <c r="S26" i="18"/>
  <c r="R26" i="18"/>
  <c r="Q26" i="18"/>
  <c r="P26" i="18"/>
  <c r="O26" i="18"/>
  <c r="N26" i="18"/>
  <c r="M26" i="18"/>
  <c r="L26" i="18"/>
  <c r="K26" i="18"/>
  <c r="J26" i="18"/>
  <c r="I26" i="18"/>
  <c r="I10" i="18"/>
  <c r="I16" i="18"/>
  <c r="I21" i="18"/>
  <c r="Z21" i="18"/>
  <c r="Z10" i="18"/>
  <c r="Z16" i="18"/>
  <c r="Y21" i="18"/>
  <c r="X21" i="18"/>
  <c r="W21" i="18"/>
  <c r="V21" i="18"/>
  <c r="U21" i="18"/>
  <c r="T21" i="18"/>
  <c r="S21" i="18"/>
  <c r="R21" i="18"/>
  <c r="Q21" i="18"/>
  <c r="P21" i="18"/>
  <c r="O21" i="18"/>
  <c r="N21" i="18"/>
  <c r="M21" i="18"/>
  <c r="L21" i="18"/>
  <c r="K21" i="18"/>
  <c r="J21" i="18"/>
  <c r="Y16" i="18"/>
  <c r="X16" i="18"/>
  <c r="W16" i="18"/>
  <c r="V16" i="18"/>
  <c r="U16" i="18"/>
  <c r="U10" i="18"/>
  <c r="T16" i="18"/>
  <c r="S16" i="18"/>
  <c r="R16" i="18"/>
  <c r="Q16" i="18"/>
  <c r="P16" i="18"/>
  <c r="O16" i="18"/>
  <c r="N16" i="18"/>
  <c r="M16" i="18"/>
  <c r="M10" i="18"/>
  <c r="M9" i="18" s="1"/>
  <c r="L16" i="18"/>
  <c r="L9" i="18" s="1"/>
  <c r="K16" i="18"/>
  <c r="J16" i="18"/>
  <c r="J10" i="18"/>
  <c r="Y10" i="18"/>
  <c r="X10" i="18"/>
  <c r="W10" i="18"/>
  <c r="V10" i="18"/>
  <c r="T10" i="18"/>
  <c r="S10" i="18"/>
  <c r="R10" i="18"/>
  <c r="Q10" i="18"/>
  <c r="P10" i="18"/>
  <c r="O10" i="18"/>
  <c r="N10" i="18"/>
  <c r="L10" i="18"/>
  <c r="K10" i="18"/>
  <c r="K9" i="18" s="1"/>
  <c r="A4" i="18"/>
  <c r="X17" i="17"/>
  <c r="X10" i="17"/>
  <c r="X9" i="17"/>
  <c r="Z10" i="17"/>
  <c r="Z9" i="17"/>
  <c r="Y10" i="17"/>
  <c r="Y9" i="17"/>
  <c r="W10" i="17"/>
  <c r="W9" i="17"/>
  <c r="V10" i="17"/>
  <c r="V9" i="17"/>
  <c r="U10" i="17"/>
  <c r="T10" i="17"/>
  <c r="T9" i="17"/>
  <c r="S10" i="17"/>
  <c r="S9" i="17"/>
  <c r="R10" i="17"/>
  <c r="R9" i="17"/>
  <c r="Q10" i="17"/>
  <c r="P10" i="17"/>
  <c r="O10" i="17"/>
  <c r="O9" i="17"/>
  <c r="N10" i="17"/>
  <c r="N9" i="17"/>
  <c r="M10" i="17"/>
  <c r="L10" i="17"/>
  <c r="L9" i="17"/>
  <c r="K10" i="17"/>
  <c r="K9" i="17"/>
  <c r="J10" i="17"/>
  <c r="J9" i="17"/>
  <c r="I10" i="17"/>
  <c r="I9" i="17"/>
  <c r="U9" i="17"/>
  <c r="Q9" i="17"/>
  <c r="P9" i="17"/>
  <c r="M9" i="17"/>
  <c r="X10" i="15"/>
  <c r="X9" i="15"/>
  <c r="X8" i="15"/>
  <c r="V10" i="15"/>
  <c r="V9" i="15"/>
  <c r="V8" i="15"/>
  <c r="U10" i="15"/>
  <c r="U9" i="15"/>
  <c r="U8" i="15"/>
  <c r="Z9" i="15"/>
  <c r="Z8" i="15"/>
  <c r="Y9" i="15"/>
  <c r="Y8" i="15"/>
  <c r="W9" i="15"/>
  <c r="T9" i="15"/>
  <c r="T8" i="15"/>
  <c r="S9" i="15"/>
  <c r="R9" i="15"/>
  <c r="R8" i="15"/>
  <c r="Q9" i="15"/>
  <c r="Q8" i="15"/>
  <c r="P9" i="15"/>
  <c r="O9" i="15"/>
  <c r="N9" i="15"/>
  <c r="N8" i="15"/>
  <c r="M9" i="15"/>
  <c r="M8" i="15"/>
  <c r="L9" i="15"/>
  <c r="K9" i="15"/>
  <c r="J9" i="15"/>
  <c r="J8" i="15"/>
  <c r="I9" i="15"/>
  <c r="I8" i="15"/>
  <c r="W8" i="15"/>
  <c r="S8" i="15"/>
  <c r="P8" i="15"/>
  <c r="O8" i="15"/>
  <c r="L8" i="15"/>
  <c r="K8" i="15"/>
  <c r="P11" i="14"/>
  <c r="P10" i="14" s="1"/>
  <c r="J11" i="14"/>
  <c r="J10" i="14" s="1"/>
  <c r="Z10" i="14"/>
  <c r="Y10" i="14"/>
  <c r="X10" i="14"/>
  <c r="W10" i="14"/>
  <c r="V10" i="14"/>
  <c r="U10" i="14"/>
  <c r="T10" i="14"/>
  <c r="S10" i="14"/>
  <c r="R10" i="14"/>
  <c r="Q10" i="14"/>
  <c r="O10" i="14"/>
  <c r="N10" i="14"/>
  <c r="M10" i="14"/>
  <c r="L10" i="14"/>
  <c r="K10" i="14"/>
  <c r="I10" i="14"/>
  <c r="X25" i="13"/>
  <c r="X24" i="13"/>
  <c r="X23" i="13"/>
  <c r="X22" i="13"/>
  <c r="S22" i="13"/>
  <c r="O19" i="13"/>
  <c r="Y18" i="13"/>
  <c r="X18" i="13" s="1"/>
  <c r="X8" i="13" s="1"/>
  <c r="X17" i="13"/>
  <c r="O17" i="13"/>
  <c r="X16" i="13"/>
  <c r="X12" i="13"/>
  <c r="X11" i="13"/>
  <c r="X10" i="13"/>
  <c r="V10" i="13"/>
  <c r="V9" i="13"/>
  <c r="V8" i="13"/>
  <c r="S10" i="13"/>
  <c r="O10" i="13"/>
  <c r="O8" i="13" s="1"/>
  <c r="L10" i="13"/>
  <c r="L8" i="13" s="1"/>
  <c r="L9" i="13"/>
  <c r="J10" i="13"/>
  <c r="Y9" i="13"/>
  <c r="S9" i="13"/>
  <c r="S8" i="13" s="1"/>
  <c r="O9" i="13"/>
  <c r="P9" i="13" s="1"/>
  <c r="P8" i="13" s="1"/>
  <c r="M9" i="13"/>
  <c r="J9" i="13"/>
  <c r="J8" i="13"/>
  <c r="Z8" i="13"/>
  <c r="W8" i="13"/>
  <c r="U8" i="13"/>
  <c r="T8" i="13"/>
  <c r="R8" i="13"/>
  <c r="Q8" i="13"/>
  <c r="N8" i="13"/>
  <c r="K8" i="13"/>
  <c r="I8" i="13"/>
  <c r="P39" i="12"/>
  <c r="P38" i="12" s="1"/>
  <c r="P37" i="12" s="1"/>
  <c r="I39" i="12"/>
  <c r="I38" i="12" s="1"/>
  <c r="I37" i="12" s="1"/>
  <c r="Z38" i="12"/>
  <c r="Z37" i="12" s="1"/>
  <c r="Y38" i="12"/>
  <c r="Y37" i="12" s="1"/>
  <c r="X38" i="12"/>
  <c r="X37" i="12" s="1"/>
  <c r="W38" i="12"/>
  <c r="W37" i="12" s="1"/>
  <c r="V38" i="12"/>
  <c r="V37" i="12" s="1"/>
  <c r="U38" i="12"/>
  <c r="U37" i="12" s="1"/>
  <c r="T38" i="12"/>
  <c r="S38" i="12"/>
  <c r="S37" i="12" s="1"/>
  <c r="R38" i="12"/>
  <c r="Q38" i="12"/>
  <c r="Q37" i="12" s="1"/>
  <c r="N38" i="12"/>
  <c r="M38" i="12"/>
  <c r="L38" i="12"/>
  <c r="K38" i="12"/>
  <c r="K37" i="12" s="1"/>
  <c r="J38" i="12"/>
  <c r="J37" i="12" s="1"/>
  <c r="Z35" i="12"/>
  <c r="Z34" i="12" s="1"/>
  <c r="Y35" i="12"/>
  <c r="Y34" i="12" s="1"/>
  <c r="X35" i="12"/>
  <c r="X34" i="12" s="1"/>
  <c r="W35" i="12"/>
  <c r="W34" i="12" s="1"/>
  <c r="V35" i="12"/>
  <c r="V34" i="12" s="1"/>
  <c r="U35" i="12"/>
  <c r="U34" i="12" s="1"/>
  <c r="T35" i="12"/>
  <c r="T34" i="12" s="1"/>
  <c r="S35" i="12"/>
  <c r="S34" i="12" s="1"/>
  <c r="R35" i="12"/>
  <c r="R34" i="12" s="1"/>
  <c r="Q35" i="12"/>
  <c r="Q34" i="12" s="1"/>
  <c r="P35" i="12"/>
  <c r="P34" i="12" s="1"/>
  <c r="O35" i="12"/>
  <c r="O34" i="12" s="1"/>
  <c r="N35" i="12"/>
  <c r="N34" i="12" s="1"/>
  <c r="M35" i="12"/>
  <c r="M34" i="12" s="1"/>
  <c r="L35" i="12"/>
  <c r="L34" i="12" s="1"/>
  <c r="K35" i="12"/>
  <c r="K34" i="12" s="1"/>
  <c r="J35" i="12"/>
  <c r="J34" i="12" s="1"/>
  <c r="I35" i="12"/>
  <c r="I34" i="12" s="1"/>
  <c r="Z32" i="12"/>
  <c r="Z31" i="12" s="1"/>
  <c r="Y32" i="12"/>
  <c r="Y31" i="12" s="1"/>
  <c r="X32" i="12"/>
  <c r="X31" i="12" s="1"/>
  <c r="W32" i="12"/>
  <c r="W31" i="12" s="1"/>
  <c r="V32" i="12"/>
  <c r="V31" i="12" s="1"/>
  <c r="U32" i="12"/>
  <c r="U31" i="12" s="1"/>
  <c r="T32" i="12"/>
  <c r="S32" i="12"/>
  <c r="R32" i="12"/>
  <c r="Q32" i="12"/>
  <c r="Q31" i="12" s="1"/>
  <c r="P32" i="12"/>
  <c r="P31" i="12" s="1"/>
  <c r="O32" i="12"/>
  <c r="O31" i="12" s="1"/>
  <c r="N32" i="12"/>
  <c r="M32" i="12"/>
  <c r="M31" i="12" s="1"/>
  <c r="L32" i="12"/>
  <c r="K32" i="12"/>
  <c r="K31" i="12" s="1"/>
  <c r="J32" i="12"/>
  <c r="J31" i="12" s="1"/>
  <c r="I32" i="12"/>
  <c r="I31" i="12" s="1"/>
  <c r="T31" i="12"/>
  <c r="Z27" i="12"/>
  <c r="Y27" i="12"/>
  <c r="X27" i="12"/>
  <c r="W27" i="12"/>
  <c r="V27" i="12"/>
  <c r="U27" i="12"/>
  <c r="T27" i="12"/>
  <c r="T26" i="12" s="1"/>
  <c r="S27" i="12"/>
  <c r="R27" i="12"/>
  <c r="R26" i="12" s="1"/>
  <c r="Q27" i="12"/>
  <c r="Q26" i="12" s="1"/>
  <c r="P27" i="12"/>
  <c r="O27" i="12"/>
  <c r="O26" i="12" s="1"/>
  <c r="N27" i="12"/>
  <c r="M27" i="12"/>
  <c r="L27" i="12"/>
  <c r="K27" i="12"/>
  <c r="K26" i="12" s="1"/>
  <c r="J27" i="12"/>
  <c r="J26" i="12" s="1"/>
  <c r="I27" i="12"/>
  <c r="I26" i="12" s="1"/>
  <c r="M26" i="12"/>
  <c r="X23" i="12"/>
  <c r="X18" i="12" s="1"/>
  <c r="X17" i="12" s="1"/>
  <c r="U23" i="12"/>
  <c r="U18" i="12" s="1"/>
  <c r="U17" i="12" s="1"/>
  <c r="S23" i="12"/>
  <c r="S18" i="12" s="1"/>
  <c r="S17" i="12" s="1"/>
  <c r="O23" i="12"/>
  <c r="O18" i="12" s="1"/>
  <c r="O17" i="12" s="1"/>
  <c r="L23" i="12"/>
  <c r="L18" i="12" s="1"/>
  <c r="L17" i="12" s="1"/>
  <c r="I23" i="12"/>
  <c r="I18" i="12" s="1"/>
  <c r="I17" i="12" s="1"/>
  <c r="Z18" i="12"/>
  <c r="Z17" i="12" s="1"/>
  <c r="Y18" i="12"/>
  <c r="Y17" i="12" s="1"/>
  <c r="W18" i="12"/>
  <c r="W17" i="12" s="1"/>
  <c r="V18" i="12"/>
  <c r="V17" i="12" s="1"/>
  <c r="T18" i="12"/>
  <c r="T17" i="12" s="1"/>
  <c r="Q18" i="12"/>
  <c r="Q17" i="12" s="1"/>
  <c r="P18" i="12"/>
  <c r="P17" i="12" s="1"/>
  <c r="N18" i="12"/>
  <c r="N17" i="12" s="1"/>
  <c r="M18" i="12"/>
  <c r="M17" i="12" s="1"/>
  <c r="K18" i="12"/>
  <c r="K17" i="12" s="1"/>
  <c r="J18" i="12"/>
  <c r="J17" i="12" s="1"/>
  <c r="Z10" i="12"/>
  <c r="Y10" i="12"/>
  <c r="X10" i="12"/>
  <c r="W10" i="12"/>
  <c r="V10" i="12"/>
  <c r="U10" i="12"/>
  <c r="T10" i="12"/>
  <c r="T9" i="12" s="1"/>
  <c r="S10" i="12"/>
  <c r="S9" i="12" s="1"/>
  <c r="R10" i="12"/>
  <c r="R9" i="12" s="1"/>
  <c r="Q10" i="12"/>
  <c r="P10" i="12"/>
  <c r="O10" i="12"/>
  <c r="N10" i="12"/>
  <c r="N9" i="12" s="1"/>
  <c r="M10" i="12"/>
  <c r="M9" i="12" s="1"/>
  <c r="L10" i="12"/>
  <c r="L9" i="12" s="1"/>
  <c r="K10" i="12"/>
  <c r="J10" i="12"/>
  <c r="I10" i="12"/>
  <c r="X11" i="11"/>
  <c r="X10" i="11"/>
  <c r="V11" i="11"/>
  <c r="U11" i="11"/>
  <c r="U10" i="11"/>
  <c r="R11" i="11"/>
  <c r="R10" i="11"/>
  <c r="P11" i="11"/>
  <c r="O11" i="11" s="1"/>
  <c r="O10" i="11" s="1"/>
  <c r="I11" i="11"/>
  <c r="I10" i="11"/>
  <c r="Z10" i="11"/>
  <c r="Y10" i="11"/>
  <c r="W10" i="11"/>
  <c r="V10" i="11"/>
  <c r="T10" i="11"/>
  <c r="S10" i="11"/>
  <c r="Q10" i="11"/>
  <c r="N10" i="11"/>
  <c r="M10" i="11"/>
  <c r="L10" i="11"/>
  <c r="K10" i="11"/>
  <c r="J10" i="11"/>
  <c r="Z4" i="11"/>
  <c r="P10" i="10"/>
  <c r="J10" i="10"/>
  <c r="Z9" i="10"/>
  <c r="Z8" i="10"/>
  <c r="Y9" i="10"/>
  <c r="Y8" i="10"/>
  <c r="X9" i="10"/>
  <c r="W9" i="10"/>
  <c r="W8" i="10"/>
  <c r="V9" i="10"/>
  <c r="V8" i="10"/>
  <c r="U9" i="10"/>
  <c r="U8" i="10"/>
  <c r="T9" i="10"/>
  <c r="S9" i="10"/>
  <c r="R9" i="10"/>
  <c r="R8" i="10"/>
  <c r="Q9" i="10"/>
  <c r="Q8" i="10"/>
  <c r="P9" i="10"/>
  <c r="P8" i="10"/>
  <c r="O9" i="10"/>
  <c r="O8" i="10"/>
  <c r="N9" i="10"/>
  <c r="N8" i="10"/>
  <c r="M9" i="10"/>
  <c r="M8" i="10"/>
  <c r="L9" i="10"/>
  <c r="K9" i="10"/>
  <c r="J9" i="10"/>
  <c r="J8" i="10"/>
  <c r="I9" i="10"/>
  <c r="I8" i="10"/>
  <c r="X8" i="10"/>
  <c r="T8" i="10"/>
  <c r="S8" i="10"/>
  <c r="L8" i="10"/>
  <c r="K8" i="10"/>
  <c r="X37" i="7"/>
  <c r="U37" i="7"/>
  <c r="R37" i="7"/>
  <c r="O37" i="7"/>
  <c r="L37" i="7"/>
  <c r="I37" i="7"/>
  <c r="X36" i="7"/>
  <c r="U36" i="7"/>
  <c r="R36" i="7"/>
  <c r="O36" i="7"/>
  <c r="L36" i="7"/>
  <c r="I36" i="7"/>
  <c r="X35" i="7"/>
  <c r="U35" i="7"/>
  <c r="R35" i="7"/>
  <c r="O35" i="7"/>
  <c r="L35" i="7"/>
  <c r="I35" i="7"/>
  <c r="X34" i="7"/>
  <c r="U34" i="7"/>
  <c r="R34" i="7"/>
  <c r="O34" i="7"/>
  <c r="L34" i="7"/>
  <c r="I34" i="7"/>
  <c r="X33" i="7"/>
  <c r="U33" i="7"/>
  <c r="R33" i="7"/>
  <c r="O33" i="7"/>
  <c r="L33" i="7"/>
  <c r="I33" i="7"/>
  <c r="X32" i="7"/>
  <c r="U32" i="7"/>
  <c r="R32" i="7"/>
  <c r="O32" i="7"/>
  <c r="L32" i="7"/>
  <c r="I32" i="7"/>
  <c r="X31" i="7"/>
  <c r="U31" i="7"/>
  <c r="R31" i="7"/>
  <c r="O31" i="7"/>
  <c r="L31" i="7"/>
  <c r="I31" i="7"/>
  <c r="X30" i="7"/>
  <c r="U30" i="7"/>
  <c r="R30" i="7"/>
  <c r="O30" i="7"/>
  <c r="L30" i="7"/>
  <c r="I30" i="7"/>
  <c r="X29" i="7"/>
  <c r="U29" i="7"/>
  <c r="R29" i="7"/>
  <c r="O29" i="7"/>
  <c r="L29" i="7"/>
  <c r="I29" i="7"/>
  <c r="X28" i="7"/>
  <c r="U28" i="7"/>
  <c r="R28" i="7"/>
  <c r="O28" i="7"/>
  <c r="L28" i="7"/>
  <c r="I28" i="7"/>
  <c r="X27" i="7"/>
  <c r="U27" i="7"/>
  <c r="R27" i="7"/>
  <c r="O27" i="7"/>
  <c r="L27" i="7"/>
  <c r="I27" i="7"/>
  <c r="X26" i="7"/>
  <c r="U26" i="7"/>
  <c r="R26" i="7"/>
  <c r="O26" i="7"/>
  <c r="L26" i="7"/>
  <c r="I26" i="7"/>
  <c r="X25" i="7"/>
  <c r="U25" i="7"/>
  <c r="R25" i="7"/>
  <c r="O25" i="7"/>
  <c r="L25" i="7"/>
  <c r="I25" i="7"/>
  <c r="X24" i="7"/>
  <c r="U24" i="7"/>
  <c r="R24" i="7"/>
  <c r="O24" i="7"/>
  <c r="L24" i="7"/>
  <c r="I24" i="7"/>
  <c r="X23" i="7"/>
  <c r="U23" i="7"/>
  <c r="R23" i="7"/>
  <c r="O23" i="7"/>
  <c r="L23" i="7"/>
  <c r="I23" i="7"/>
  <c r="X22" i="7"/>
  <c r="U22" i="7"/>
  <c r="R22" i="7"/>
  <c r="O22" i="7"/>
  <c r="L22" i="7"/>
  <c r="I22" i="7"/>
  <c r="X21" i="7"/>
  <c r="U21" i="7"/>
  <c r="R21" i="7"/>
  <c r="O21" i="7"/>
  <c r="L21" i="7"/>
  <c r="I21" i="7"/>
  <c r="X20" i="7"/>
  <c r="X18" i="7"/>
  <c r="X19" i="7"/>
  <c r="X17" i="7"/>
  <c r="U20" i="7"/>
  <c r="R20" i="7"/>
  <c r="O20" i="7"/>
  <c r="L20" i="7"/>
  <c r="I20" i="7"/>
  <c r="U19" i="7"/>
  <c r="R19" i="7"/>
  <c r="O19" i="7"/>
  <c r="L19" i="7"/>
  <c r="I19" i="7"/>
  <c r="U18" i="7"/>
  <c r="R18" i="7"/>
  <c r="O18" i="7"/>
  <c r="L18" i="7"/>
  <c r="I18" i="7"/>
  <c r="Z17" i="7"/>
  <c r="Y17" i="7"/>
  <c r="W17" i="7"/>
  <c r="V17" i="7"/>
  <c r="V16" i="7"/>
  <c r="V11" i="7"/>
  <c r="V10" i="7"/>
  <c r="T17" i="7"/>
  <c r="T11" i="7"/>
  <c r="S17" i="7"/>
  <c r="Q17" i="7"/>
  <c r="N17" i="7"/>
  <c r="N11" i="7"/>
  <c r="N10" i="7"/>
  <c r="M17" i="7"/>
  <c r="M11" i="7"/>
  <c r="M10" i="7"/>
  <c r="K17" i="7"/>
  <c r="X16" i="7"/>
  <c r="U16" i="7"/>
  <c r="S16" i="7"/>
  <c r="R16" i="7"/>
  <c r="O16" i="7"/>
  <c r="L16" i="7"/>
  <c r="I16" i="7"/>
  <c r="X15" i="7"/>
  <c r="U15" i="7"/>
  <c r="R15" i="7"/>
  <c r="O15" i="7"/>
  <c r="L15" i="7"/>
  <c r="I15" i="7"/>
  <c r="X14" i="7"/>
  <c r="U14" i="7"/>
  <c r="S14" i="7"/>
  <c r="R14" i="7"/>
  <c r="O14" i="7"/>
  <c r="L14" i="7"/>
  <c r="I14" i="7"/>
  <c r="X13" i="7"/>
  <c r="U13" i="7"/>
  <c r="R13" i="7"/>
  <c r="O13" i="7"/>
  <c r="L13" i="7"/>
  <c r="I13" i="7"/>
  <c r="X12" i="7"/>
  <c r="U12" i="7"/>
  <c r="R12" i="7"/>
  <c r="O12" i="7"/>
  <c r="O11" i="7"/>
  <c r="O10" i="7"/>
  <c r="L12" i="7"/>
  <c r="Z11" i="7"/>
  <c r="Z10" i="7"/>
  <c r="Y11" i="7"/>
  <c r="W11" i="7"/>
  <c r="W10" i="7"/>
  <c r="S11" i="7"/>
  <c r="S10" i="7"/>
  <c r="Q11" i="7"/>
  <c r="Q10" i="7"/>
  <c r="P11" i="7"/>
  <c r="K11" i="7"/>
  <c r="K10" i="7"/>
  <c r="J11" i="7"/>
  <c r="J10" i="7"/>
  <c r="Y10" i="7"/>
  <c r="T10" i="7"/>
  <c r="P10" i="7"/>
  <c r="X14" i="6"/>
  <c r="V14" i="6"/>
  <c r="V11" i="6" s="1"/>
  <c r="V10" i="6" s="1"/>
  <c r="R14" i="6"/>
  <c r="P14" i="6"/>
  <c r="O14" i="6"/>
  <c r="L14" i="6"/>
  <c r="L11" i="6" s="1"/>
  <c r="L10" i="6" s="1"/>
  <c r="I14" i="6"/>
  <c r="X13" i="6"/>
  <c r="V13" i="6"/>
  <c r="U13" i="6" s="1"/>
  <c r="R13" i="6"/>
  <c r="P13" i="6"/>
  <c r="O13" i="6"/>
  <c r="L13" i="6"/>
  <c r="I13" i="6"/>
  <c r="I11" i="6" s="1"/>
  <c r="I10" i="6" s="1"/>
  <c r="I12" i="6"/>
  <c r="A13" i="6"/>
  <c r="X12" i="6"/>
  <c r="X11" i="6" s="1"/>
  <c r="X10" i="6" s="1"/>
  <c r="V12" i="6"/>
  <c r="U12" i="6"/>
  <c r="R12" i="6"/>
  <c r="R11" i="6" s="1"/>
  <c r="R10" i="6" s="1"/>
  <c r="P12" i="6"/>
  <c r="P11" i="6" s="1"/>
  <c r="P10" i="6" s="1"/>
  <c r="L12" i="6"/>
  <c r="Z11" i="6"/>
  <c r="Z10" i="6"/>
  <c r="Y11" i="6"/>
  <c r="S11" i="6"/>
  <c r="S10" i="6" s="1"/>
  <c r="M11" i="6"/>
  <c r="M10" i="6"/>
  <c r="J11" i="6"/>
  <c r="J10" i="6" s="1"/>
  <c r="W10" i="6"/>
  <c r="T10" i="6"/>
  <c r="Q10" i="6"/>
  <c r="N10" i="6"/>
  <c r="K10" i="6"/>
  <c r="Y26" i="5"/>
  <c r="V26" i="5"/>
  <c r="S26" i="5"/>
  <c r="L26" i="5"/>
  <c r="J26" i="5"/>
  <c r="J17" i="5" s="1"/>
  <c r="J16" i="5" s="1"/>
  <c r="V25" i="5"/>
  <c r="S25" i="5"/>
  <c r="O25" i="5"/>
  <c r="P25" i="5" s="1"/>
  <c r="P17" i="5" s="1"/>
  <c r="P16" i="5" s="1"/>
  <c r="L25" i="5"/>
  <c r="I25" i="5"/>
  <c r="V24" i="5"/>
  <c r="S24" i="5"/>
  <c r="O24" i="5"/>
  <c r="O17" i="5" s="1"/>
  <c r="O16" i="5" s="1"/>
  <c r="L24" i="5"/>
  <c r="I24" i="5"/>
  <c r="V22" i="5"/>
  <c r="U22" i="5" s="1"/>
  <c r="Y21" i="5"/>
  <c r="X21" i="5" s="1"/>
  <c r="V21" i="5"/>
  <c r="U21" i="5" s="1"/>
  <c r="Z20" i="5"/>
  <c r="X20" i="5" s="1"/>
  <c r="X17" i="5" s="1"/>
  <c r="X16" i="5" s="1"/>
  <c r="V19" i="5"/>
  <c r="U19" i="5" s="1"/>
  <c r="U17" i="5" s="1"/>
  <c r="U16" i="5" s="1"/>
  <c r="AA17" i="5"/>
  <c r="AA16" i="5" s="1"/>
  <c r="W17" i="5"/>
  <c r="W16" i="5"/>
  <c r="T17" i="5"/>
  <c r="R17" i="5"/>
  <c r="R16" i="5" s="1"/>
  <c r="Q17" i="5"/>
  <c r="Q16" i="5"/>
  <c r="N17" i="5"/>
  <c r="N16" i="5" s="1"/>
  <c r="M17" i="5"/>
  <c r="M16" i="5" s="1"/>
  <c r="K17" i="5"/>
  <c r="K16" i="5"/>
  <c r="T16" i="5"/>
  <c r="P9" i="5"/>
  <c r="X15" i="5"/>
  <c r="O15" i="5"/>
  <c r="K15" i="5"/>
  <c r="K9" i="5" s="1"/>
  <c r="V14" i="5"/>
  <c r="V11" i="5"/>
  <c r="V9" i="5" s="1"/>
  <c r="V13" i="5"/>
  <c r="U13" i="5" s="1"/>
  <c r="S14" i="5"/>
  <c r="L14" i="5"/>
  <c r="I14" i="5"/>
  <c r="I9" i="5" s="1"/>
  <c r="S13" i="5"/>
  <c r="R13" i="5"/>
  <c r="O13" i="5"/>
  <c r="L13" i="5"/>
  <c r="J13" i="5"/>
  <c r="U12" i="5"/>
  <c r="R12" i="5"/>
  <c r="O12" i="5"/>
  <c r="L12" i="5"/>
  <c r="J12" i="5"/>
  <c r="U10" i="5"/>
  <c r="R11" i="5"/>
  <c r="O11" i="5"/>
  <c r="L11" i="5"/>
  <c r="J11" i="5"/>
  <c r="X10" i="5"/>
  <c r="R10" i="5"/>
  <c r="O10" i="5"/>
  <c r="M10" i="5"/>
  <c r="M9" i="5" s="1"/>
  <c r="L10" i="5"/>
  <c r="J10" i="5"/>
  <c r="AA9" i="5"/>
  <c r="Z9" i="5"/>
  <c r="Y9" i="5"/>
  <c r="W9" i="5"/>
  <c r="T9" i="5"/>
  <c r="Q9" i="5"/>
  <c r="N9" i="5"/>
  <c r="AC11" i="3"/>
  <c r="AC10" i="3"/>
  <c r="AC9" i="3"/>
  <c r="AC8" i="3"/>
  <c r="Y11" i="3"/>
  <c r="U11" i="3"/>
  <c r="Q11" i="3"/>
  <c r="I11" i="3"/>
  <c r="Y10" i="3"/>
  <c r="Y9" i="3"/>
  <c r="Y8" i="3"/>
  <c r="U10" i="3"/>
  <c r="U9" i="3"/>
  <c r="U8" i="3"/>
  <c r="Q10" i="3"/>
  <c r="I10" i="3"/>
  <c r="AF9" i="3"/>
  <c r="AE9" i="3"/>
  <c r="AD9" i="3"/>
  <c r="AD8" i="3"/>
  <c r="AB9" i="3"/>
  <c r="AB8" i="3"/>
  <c r="AA9" i="3"/>
  <c r="AA8" i="3"/>
  <c r="Z9" i="3"/>
  <c r="X9" i="3"/>
  <c r="W9" i="3"/>
  <c r="V9" i="3"/>
  <c r="V8" i="3"/>
  <c r="T9" i="3"/>
  <c r="S9" i="3"/>
  <c r="S8" i="3"/>
  <c r="R9" i="3"/>
  <c r="R8" i="3"/>
  <c r="P9" i="3"/>
  <c r="O9" i="3"/>
  <c r="N9" i="3"/>
  <c r="M9" i="3"/>
  <c r="L9" i="3"/>
  <c r="L8" i="3"/>
  <c r="K9" i="3"/>
  <c r="J9" i="3"/>
  <c r="J8" i="3"/>
  <c r="I9" i="3"/>
  <c r="I8" i="3"/>
  <c r="AF8" i="3"/>
  <c r="AE8" i="3"/>
  <c r="Z8" i="3"/>
  <c r="X8" i="3"/>
  <c r="W8" i="3"/>
  <c r="T8" i="3"/>
  <c r="P8" i="3"/>
  <c r="O8" i="3"/>
  <c r="N8" i="3"/>
  <c r="M8" i="3"/>
  <c r="K8" i="3"/>
  <c r="R13" i="2"/>
  <c r="R12" i="2"/>
  <c r="R11" i="2"/>
  <c r="R10" i="2"/>
  <c r="U12" i="2"/>
  <c r="U11" i="2"/>
  <c r="U10" i="2"/>
  <c r="T12" i="2"/>
  <c r="T11" i="2"/>
  <c r="S12" i="2"/>
  <c r="Q12" i="2"/>
  <c r="P12" i="2"/>
  <c r="P11" i="2"/>
  <c r="O12" i="2"/>
  <c r="O11" i="2"/>
  <c r="O10" i="2"/>
  <c r="N12" i="2"/>
  <c r="N11" i="2"/>
  <c r="N10" i="2"/>
  <c r="M12" i="2"/>
  <c r="M11" i="2"/>
  <c r="M10" i="2"/>
  <c r="L12" i="2"/>
  <c r="L11" i="2"/>
  <c r="K12" i="2"/>
  <c r="J12" i="2"/>
  <c r="J11" i="2"/>
  <c r="J10" i="2"/>
  <c r="I12" i="2"/>
  <c r="I11" i="2"/>
  <c r="I10" i="2"/>
  <c r="S11" i="2"/>
  <c r="S10" i="2"/>
  <c r="Q11" i="2"/>
  <c r="Q10" i="2"/>
  <c r="K11" i="2"/>
  <c r="K10" i="2"/>
  <c r="T10" i="2"/>
  <c r="P10" i="2"/>
  <c r="L10" i="2"/>
  <c r="Y8" i="13"/>
  <c r="R34" i="18"/>
  <c r="R31" i="18" s="1"/>
  <c r="V17" i="5"/>
  <c r="V16" i="5" s="1"/>
  <c r="U17" i="7"/>
  <c r="Q9" i="3"/>
  <c r="Q8" i="3"/>
  <c r="L26" i="12"/>
  <c r="X34" i="18"/>
  <c r="X31" i="18" s="1"/>
  <c r="I17" i="5"/>
  <c r="I16" i="5"/>
  <c r="I11" i="7"/>
  <c r="I10" i="7"/>
  <c r="X11" i="7"/>
  <c r="X10" i="7"/>
  <c r="S9" i="5"/>
  <c r="R17" i="7"/>
  <c r="R11" i="7"/>
  <c r="R10" i="7"/>
  <c r="L17" i="7"/>
  <c r="L11" i="7"/>
  <c r="L10" i="7"/>
  <c r="Y10" i="6"/>
  <c r="U11" i="7"/>
  <c r="U10" i="7"/>
  <c r="P10" i="11"/>
  <c r="T9" i="18"/>
  <c r="U11" i="6" l="1"/>
  <c r="U10" i="6" s="1"/>
  <c r="O12" i="6"/>
  <c r="O11" i="6" s="1"/>
  <c r="O10" i="6" s="1"/>
  <c r="U14" i="6"/>
  <c r="Q9" i="18"/>
  <c r="X9" i="18"/>
  <c r="N9" i="18"/>
  <c r="J9" i="18"/>
  <c r="U34" i="18"/>
  <c r="U31" i="18" s="1"/>
  <c r="P9" i="18"/>
  <c r="I9" i="18"/>
  <c r="V9" i="18"/>
  <c r="W9" i="18"/>
  <c r="Z9" i="18"/>
  <c r="O9" i="18"/>
  <c r="U9" i="18"/>
  <c r="R9" i="18"/>
  <c r="S9" i="18"/>
  <c r="Y9" i="18"/>
  <c r="M10" i="13"/>
  <c r="M8" i="13" s="1"/>
  <c r="N37" i="12"/>
  <c r="R23" i="12"/>
  <c r="R18" i="12" s="1"/>
  <c r="R17" i="12" s="1"/>
  <c r="W26" i="12"/>
  <c r="X26" i="12"/>
  <c r="L31" i="12"/>
  <c r="V26" i="12"/>
  <c r="N26" i="12"/>
  <c r="R37" i="12"/>
  <c r="U26" i="12"/>
  <c r="N31" i="12"/>
  <c r="Y26" i="12"/>
  <c r="S26" i="12"/>
  <c r="M37" i="12"/>
  <c r="L37" i="12"/>
  <c r="O39" i="12"/>
  <c r="O38" i="12" s="1"/>
  <c r="O37" i="12" s="1"/>
  <c r="P26" i="12"/>
  <c r="R31" i="12"/>
  <c r="S31" i="12"/>
  <c r="Z26" i="12"/>
  <c r="T37" i="12"/>
  <c r="X9" i="5"/>
  <c r="Y17" i="5"/>
  <c r="Y16" i="5" s="1"/>
  <c r="R9" i="5"/>
  <c r="Z17" i="5"/>
  <c r="Z16" i="5" s="1"/>
  <c r="L9" i="5"/>
  <c r="S17" i="5"/>
  <c r="S16" i="5" s="1"/>
  <c r="J9" i="5"/>
  <c r="L17" i="5"/>
  <c r="L16" i="5" s="1"/>
  <c r="O9" i="5"/>
  <c r="U11" i="5"/>
  <c r="U9" i="5" s="1"/>
</calcChain>
</file>

<file path=xl/sharedStrings.xml><?xml version="1.0" encoding="utf-8"?>
<sst xmlns="http://schemas.openxmlformats.org/spreadsheetml/2006/main" count="1371" uniqueCount="480">
  <si>
    <t>Đơn vị: Triệu đồng</t>
  </si>
  <si>
    <t>TT</t>
  </si>
  <si>
    <t>Ghi chú</t>
  </si>
  <si>
    <t>TỔNG SỐ</t>
  </si>
  <si>
    <t>I</t>
  </si>
  <si>
    <t>II</t>
  </si>
  <si>
    <t>III</t>
  </si>
  <si>
    <t>IV</t>
  </si>
  <si>
    <t>Danh mục dự án</t>
  </si>
  <si>
    <t>Địa điểm XD</t>
  </si>
  <si>
    <t>Địa điểm mở tài khoản của dự án (chi tiết đến quận, huyện)</t>
  </si>
  <si>
    <t>Mã số dự án đầu tư</t>
  </si>
  <si>
    <t>Mã ngành kinh tế (loại, khoản)</t>
  </si>
  <si>
    <t>Thời gian KC-HT</t>
  </si>
  <si>
    <t>Quyết định đầu tư</t>
  </si>
  <si>
    <t xml:space="preserve"> KH đầu tư trung hạn
 giai đoạn 2021-2025</t>
  </si>
  <si>
    <t>Đã bố trí vốn đến hết KH năm 2023</t>
  </si>
  <si>
    <t>Vốn đã giải ngân từ khởi công đến hết kế hoạch năm 2023</t>
  </si>
  <si>
    <t>Kế hoạch 2024</t>
  </si>
  <si>
    <t>Chủ đầu tư</t>
  </si>
  <si>
    <t>Số quyết định ngày, tháng, năm ban hành</t>
  </si>
  <si>
    <t xml:space="preserve">TMĐT </t>
  </si>
  <si>
    <t>Tổng số (tất cả các nguồn vốn)</t>
  </si>
  <si>
    <t>Trong đó: NSTW</t>
  </si>
  <si>
    <t>Tổng số</t>
  </si>
  <si>
    <t>Trong đó:</t>
  </si>
  <si>
    <t>Thu hồi các khoản vốn ứng trước</t>
  </si>
  <si>
    <t>Thanh toán nợ XDCB (nếu có)</t>
  </si>
  <si>
    <t>ĐẦU TƯ DỰ ÁN LIÊN KẾT VÙNG</t>
  </si>
  <si>
    <t>a)</t>
  </si>
  <si>
    <t xml:space="preserve">Dự án chuyển tiếp </t>
  </si>
  <si>
    <t>Hạ tầng giao thông kết nối Vùng Thủ đô trên địa bàn tỉnh Vĩnh Phúc (Tuyến đường Vành đai 5 - Thủ đô và đoạn tuyến đường Ven chân núi Tam Đảo, kết nối giữa Đường Vành đai 5 với QL2B đến Tây Thiên, đi QL2C và Tuyên Quang)</t>
  </si>
  <si>
    <t>TP Phúc Yên, H. Bình Xuyên, H. Tam Đảo</t>
  </si>
  <si>
    <t>Kho bạc Nhà nước tỉnh Vĩnh Phúc</t>
  </si>
  <si>
    <t>2021-2025</t>
  </si>
  <si>
    <t>2538/QĐ-UBND ngày 14/9/2021</t>
  </si>
  <si>
    <t>Ban QLDA ĐTXD các công trình giao thông</t>
  </si>
  <si>
    <t>Biểu số 03-ĐTC</t>
  </si>
  <si>
    <t>ĐVT: Triệu đồng</t>
  </si>
  <si>
    <t>Địa điểm xây dựng</t>
  </si>
  <si>
    <t>Địa điểm mở tài khoản của dự án (chi tiết đến quận, huyện</t>
  </si>
  <si>
    <t>Thời gian thực hiện dự án</t>
  </si>
  <si>
    <t>Giá trị KLTH từ KC đến 31/12/2023</t>
  </si>
  <si>
    <t>Kế hoạch trung hạn 5 năm 
giai đoạn 2021-2025</t>
  </si>
  <si>
    <t>Lũy kế vốn đã bố trí đến 31/12/2023</t>
  </si>
  <si>
    <t>Kế hoạch năm 2024</t>
  </si>
  <si>
    <t>Số quyết định; ngày, tháng, năm ban hành</t>
  </si>
  <si>
    <t>Tổng mức đầu tư</t>
  </si>
  <si>
    <t xml:space="preserve">Trong đó: </t>
  </si>
  <si>
    <t>Vốn NSTW nước ngoài</t>
  </si>
  <si>
    <t>Vốn vay lại</t>
  </si>
  <si>
    <t>Vốn đối ứng ngân sách tỉnh</t>
  </si>
  <si>
    <t>Vốn NSTW</t>
  </si>
  <si>
    <t>Vốn ngân sách tỉnh</t>
  </si>
  <si>
    <t>Vốn đối ứng (vốn XDCBTT trong nước)</t>
  </si>
  <si>
    <t>Các dự án chuyển tiếp</t>
  </si>
  <si>
    <t>Quản lý nguồn nước và ngập lụt Vĩnh Phúc, vay vốn WB</t>
  </si>
  <si>
    <t>Vĩnh Phúc</t>
  </si>
  <si>
    <t>2018-2025</t>
  </si>
  <si>
    <t xml:space="preserve">1206/QĐ-TTg ngày 19/10/2023; 441/QĐ-TTG ngày 25/3/2021; 942a/QĐ-UBND ngày 20/4/2021; 770/QĐ-CT ngày 10/3/2016 </t>
  </si>
  <si>
    <t>Ban QLDA sử dụng vốn vay nước ngoài</t>
  </si>
  <si>
    <t>Chương trình Phát triển các đô thị loại II (các đô thị xanh) – Dự án thành phần tỉnh Vĩnh Phúc, vốn vay ADB</t>
  </si>
  <si>
    <t>Vĩnh Yên</t>
  </si>
  <si>
    <t>7463623</t>
  </si>
  <si>
    <t>2018-2023</t>
  </si>
  <si>
    <t xml:space="preserve">392/QĐ-TTg ngày 10/3/2016, 2471/QĐ-CT ngày 29/7/2016 </t>
  </si>
  <si>
    <t>Phúc Yên</t>
  </si>
  <si>
    <t>Lập Thạch</t>
  </si>
  <si>
    <t>Sông Lô</t>
  </si>
  <si>
    <t>Tam Dương</t>
  </si>
  <si>
    <t>Tam Đảo</t>
  </si>
  <si>
    <t>Bình Xuyên</t>
  </si>
  <si>
    <t>Yên Lạc</t>
  </si>
  <si>
    <t>Biểu số 05-ĐTC</t>
  </si>
  <si>
    <t xml:space="preserve">Quyết định đầu tư </t>
  </si>
  <si>
    <t>Kế hoạch trung hạn 5 năm giai đoạn 2021-2025</t>
  </si>
  <si>
    <t>TMĐT</t>
  </si>
  <si>
    <t>Trong đó</t>
  </si>
  <si>
    <t>Nguồn NSNN</t>
  </si>
  <si>
    <t>Nguồn khác</t>
  </si>
  <si>
    <t>Nguồn đầu tư công</t>
  </si>
  <si>
    <t>Chi XDCBTT</t>
  </si>
  <si>
    <t>Nguồn thu sử dụng đất</t>
  </si>
  <si>
    <t xml:space="preserve">Kho bạc Nhà nước tỉnh </t>
  </si>
  <si>
    <t xml:space="preserve">Ban quản lý ĐTXD công trình tỉnh </t>
  </si>
  <si>
    <t>b)</t>
  </si>
  <si>
    <t>Dự án chuyển tiếp</t>
  </si>
  <si>
    <t>Bệnh viện Sản Nhi tỉnh</t>
  </si>
  <si>
    <t>2012-2023</t>
  </si>
  <si>
    <t>2668/QĐ- CT ngày 19/10/2012;  504/QĐ- CT ngày 15/02/2016; 3211 ngày 21/12/2020</t>
  </si>
  <si>
    <t>Xây dựng, nâng cấp Trung tâm y tế huyện Bình Xuyên</t>
  </si>
  <si>
    <t>2023-2026</t>
  </si>
  <si>
    <t>1482/QĐ-UBND ngày 10/8/2022</t>
  </si>
  <si>
    <t>Trường Trung học phổ thông Trần Phú, thành phố Vĩnh Yên</t>
  </si>
  <si>
    <t>551/QĐ-UBND ngày 13/3/2023</t>
  </si>
  <si>
    <t>Xây dựng, nâng cấp Trung tâm y tế huyện Yên Lạc</t>
  </si>
  <si>
    <t>552/QĐ-UBND ngày 13/3/2023</t>
  </si>
  <si>
    <t xml:space="preserve"> Xây dựng Đài phát thanh - Truyền hình tỉnh Vĩnh Phúc (Tại địa điểm mới).</t>
  </si>
  <si>
    <t>Phường Khai Quang, TP Vĩnh Yên</t>
  </si>
  <si>
    <t>7932368</t>
  </si>
  <si>
    <t>2022-2025</t>
  </si>
  <si>
    <t>575/QĐ-UBND ngày 23/3/2022</t>
  </si>
  <si>
    <t xml:space="preserve">Ban QLDA Dân dụng, Công nghiệp tỉnh </t>
  </si>
  <si>
    <t>Nghĩa trang nhân dân huyện Lập Thạch</t>
  </si>
  <si>
    <t>xã Bắc Bình, huyện Lập Thạch</t>
  </si>
  <si>
    <t>KBNN Lập Thạch</t>
  </si>
  <si>
    <t>2381/QĐ-CTUBND ngày 29/11/2022</t>
  </si>
  <si>
    <t>UBND huyện Lập Thạch</t>
  </si>
  <si>
    <t>Bổ sung có mục tiêu</t>
  </si>
  <si>
    <t>Lĩnh vực kết cấu hạ tầng</t>
  </si>
  <si>
    <t xml:space="preserve">Các dự án chuyển tiếp </t>
  </si>
  <si>
    <t>Nguồn khác là NSTW</t>
  </si>
  <si>
    <t>Cải tạo, nâng cấp ĐT.310C, đoạn từ QL.2C đến QL.2B</t>
  </si>
  <si>
    <t>H. Tam Dương, H. Tam Đảo</t>
  </si>
  <si>
    <t>2021-2024</t>
  </si>
  <si>
    <t>2618/QĐ-UBND ngày 24/9/2021</t>
  </si>
  <si>
    <t>Cải tạo nâng cấp ĐT 304 đoạn Km10+572 đến Km15+100</t>
  </si>
  <si>
    <t>H. Vĩnh Tường, H. Yên Lạc</t>
  </si>
  <si>
    <t>3117/QĐ-UBND ngày 15/11/2021</t>
  </si>
  <si>
    <t>Mở rộng đường trục trung tâm khu đô thị mới Mê Linh</t>
  </si>
  <si>
    <t xml:space="preserve">H. Bình Xuyên, TP Phúc Yên </t>
  </si>
  <si>
    <t>số 3301/QĐ-UBND ngày 03/12/2021</t>
  </si>
  <si>
    <t>Xây dựng cầu vượt đường sắt trên đường Nguyễn Tất Thành, TP Vĩnh Yên</t>
  </si>
  <si>
    <t>T.P Vĩnh Yên, Vĩnh Phúc</t>
  </si>
  <si>
    <t>563/QĐ-UBND ngày 22/3/2022</t>
  </si>
  <si>
    <t>Đường Tây Thiên - Tam Sơn, đoạn từ Tây Thiên đến cầu Hợp Lý và đoạn từ QL2C đến hồ Vân Trục</t>
  </si>
  <si>
    <t>H. Tam Đảo, H. Lập Thạch</t>
  </si>
  <si>
    <t>3151/QĐ-UBND ngày 17/11/2021</t>
  </si>
  <si>
    <t>Đường song song đường sắt Hà Nội- Lào Cai (phía Bắc- phía Nam), đoạn từ đường Hợp Thịnh- Đạo Tú đến đường ĐT.304 kéo dài (xã Yên lập, huyện Vĩnh Tường)</t>
  </si>
  <si>
    <t xml:space="preserve"> huyện Tam Dương, huyện Vĩnh Tường</t>
  </si>
  <si>
    <t>7853346</t>
  </si>
  <si>
    <t>270/QĐ-UBND ngày 29/01/2021</t>
  </si>
  <si>
    <t>Đường song song đường sắt Hà Nội - Lào Cai, tuyến phía Bắc, đoạn từ Khu công nghiệp Khai Quang (Vĩnh Yên) đến đường 36m Khu Công nghiệp Bình Xuyên đi Khu công nghiệp Bá Thiện.</t>
  </si>
  <si>
    <t>thành phố Vĩnh Yên, huyện Bình Xuyên</t>
  </si>
  <si>
    <t>2022-DK 2024</t>
  </si>
  <si>
    <t>2702/QĐ-UBND ngày 28/9/2021</t>
  </si>
  <si>
    <t>Đường từ KCN Tam Dương I (ĐT.310) đến KCN Tam Dương II (Đường Hợp Châu - Đồng Tĩnh)</t>
  </si>
  <si>
    <t>huyện Tam Dương</t>
  </si>
  <si>
    <t>1978/QĐ-UBND ngày 22/7/2021</t>
  </si>
  <si>
    <t>Biểu số 06-ĐTC</t>
  </si>
  <si>
    <t>Vốn XDCBTT trong nước</t>
  </si>
  <si>
    <t>Trung tâm huấn luyện dự bị động viên</t>
  </si>
  <si>
    <t>011</t>
  </si>
  <si>
    <t>2022-2024</t>
  </si>
  <si>
    <t>1490/QĐ-UBND ngày 06/7/2023</t>
  </si>
  <si>
    <t>Bộ CHQS tỉnh</t>
  </si>
  <si>
    <t>Xây mới, cải tạo nâng cấp nhà khách/Bộ CHQS tỉnh Vĩnh Phúc</t>
  </si>
  <si>
    <t>3097/QĐ-BQP ngày 05/10/2022</t>
  </si>
  <si>
    <t>Cải tạo, nâng cấp và xây dựng đường vào Thao trường huấn luyện tổng hợp Bộ CHQS tỉnh Vĩnh Phúc</t>
  </si>
  <si>
    <t>803/QĐ-QK ngày 30/5/2022</t>
  </si>
  <si>
    <t>2023-2025</t>
  </si>
  <si>
    <t>Vĩnh Tường</t>
  </si>
  <si>
    <t>Biểu số 07-ĐTC</t>
  </si>
  <si>
    <t>041</t>
  </si>
  <si>
    <t>9836/QĐ-BCA-H02 ngày 01/12/2021</t>
  </si>
  <si>
    <t>Công an tỉnh</t>
  </si>
  <si>
    <t>9837/QĐ-BCA-H02 ngày 01/12/2021</t>
  </si>
  <si>
    <t>10259/QĐ-BCA-H01 ngày 14/12/2021</t>
  </si>
  <si>
    <t xml:space="preserve">1378/QĐ-BCA-H01 ngày 25/02/2022; 7623/QĐ-BCA-H01 ngày 18/10/2022 </t>
  </si>
  <si>
    <t>7734/QĐ-BCA-H02 ngày 20/10/2022</t>
  </si>
  <si>
    <t>Đầu tư 60 trụ sở làm việc Công an xã, thị trấn trên địa bàn tỉnh Vĩnh Phúc, trong đó:</t>
  </si>
  <si>
    <t>Trụ sở làm việc Công an xã Bạch Lưu thuộc Công an huyện Sông Lô</t>
  </si>
  <si>
    <t>323/QĐ-CAT-HC ngày 02/10/2023</t>
  </si>
  <si>
    <t>Trụ sở làm việc Công an xã Đồng Quế thuộc Công an huyện Sông Lô</t>
  </si>
  <si>
    <t>324/QĐ-CAT-HC ngày 02/10/2023</t>
  </si>
  <si>
    <t>Trụ sở làm việc Công an xã Tứ Yên thuộc Công an huyện Sông Lô</t>
  </si>
  <si>
    <t>325/QĐ-CAT-HC ngày 02/10/2023</t>
  </si>
  <si>
    <t>Trụ sở làm việc Công an xã Quang Yên thuộc Công an huyện Sông Lô</t>
  </si>
  <si>
    <t>326/QĐ-CAT-HC ngày 02/10/2023</t>
  </si>
  <si>
    <t>Trụ sở làm việc Công an xã Đức Bác thuộc Công an huyện Sông Lô</t>
  </si>
  <si>
    <t>327/QĐ-CAT-HC ngày 02/10/2023</t>
  </si>
  <si>
    <t>Trụ sở làm việc Công an xã Vân Trục thuộc Công an huyện Lập Thạch</t>
  </si>
  <si>
    <t xml:space="preserve"> Lập Thạch</t>
  </si>
  <si>
    <t>328/QĐ-CAT-HC ngày 02/10/2023</t>
  </si>
  <si>
    <t>Trụ sở làm việc Công an xã Tiên Lữ thuộc Công an huyện Lập Thạch</t>
  </si>
  <si>
    <t>329/QĐ-CAT-HC ngày 02/10/2023</t>
  </si>
  <si>
    <t>Trụ sở làm việc Công an xã Việt Xuân thuộc Công an huyện Vĩnh Tường</t>
  </si>
  <si>
    <t xml:space="preserve"> Vĩnh Tường</t>
  </si>
  <si>
    <t>330/QĐ-CAT-HC ngày 02/10/2023</t>
  </si>
  <si>
    <t>Trụ sở làm việc Công an xã Vĩnh Thịnh thuộc Công an huyện Vĩnh Tường</t>
  </si>
  <si>
    <t>331/QĐ-CAT-HC ngày 02/10/2023</t>
  </si>
  <si>
    <t>Trụ sở làm việc Công an xã Tân Phú thuộc Công an huyện Vĩnh Tường</t>
  </si>
  <si>
    <t>332/QĐ-CAT-HC ngày 02/10/2023</t>
  </si>
  <si>
    <t>Trụ sở làm việc Công an xã Cao Đại thuộc Công an huyện Vĩnh Tường</t>
  </si>
  <si>
    <t>333/QĐ-CAT-HC ngày 02/10/2023</t>
  </si>
  <si>
    <t>Trụ sở làm việc Công an thị trấn Tam Hồng thuộc Công an huyện Yên Lạc</t>
  </si>
  <si>
    <t>334/QĐ-CAT-HC ngày 02/10/2023</t>
  </si>
  <si>
    <t>Trụ sở làm việc Công an xã Hồng Phương thuộc Công an huyện Yên Lạc</t>
  </si>
  <si>
    <t>335/QĐ-CAT-HC ngày 02/10/2023</t>
  </si>
  <si>
    <t>Trụ sở làm việc Công an xã Yên Phương thuộc Công an huyện Yên Lạc</t>
  </si>
  <si>
    <t>336/QĐ-CAT-HC ngày 02/10/2023</t>
  </si>
  <si>
    <t>Trụ sở làm việc Công an xã Trung Hà thuộc Công an huyện Yên Lạc</t>
  </si>
  <si>
    <t>337/QĐ-CAT-HC ngày 02/10/2023</t>
  </si>
  <si>
    <t>Trụ sở làm việc Công an xã Văn Tiến thuộc Công an huyện Yên Lạc</t>
  </si>
  <si>
    <t>338/QĐ-CAT-HC ngày 02/10/2023</t>
  </si>
  <si>
    <t>Trụ sở làm việc Công an xã Hồng Châu thuộc Công an huyện Yên Lạc</t>
  </si>
  <si>
    <t>339/QĐ-CAT-HC ngày 02/10/2023</t>
  </si>
  <si>
    <t>Trụ sở làm việc Công an xã Trung Kiên thuộc Công an huyện Yên Lạc</t>
  </si>
  <si>
    <t>340/QĐ-CAT-HC ngày 02/10/2023</t>
  </si>
  <si>
    <t>Trụ sở làm việc Công an xã Đại Tự thuộc Công an huyện Yên Lạc</t>
  </si>
  <si>
    <t>341/QĐ-CAT-HC ngày 02/10/2023</t>
  </si>
  <si>
    <t>Trụ sở làm việc Công an xã Yên Đồng thuộc Công an huyện Yên Lạc</t>
  </si>
  <si>
    <t>342/QĐ-CAT-HC ngày 02/10/2023</t>
  </si>
  <si>
    <t>KBNN tỉnh Vĩnh Phúc</t>
  </si>
  <si>
    <t>Biểu số 10-ĐTC</t>
  </si>
  <si>
    <t>Cải tạo sửa chữa Bảo tàng tỉnh Vĩnh Phúc</t>
  </si>
  <si>
    <t>2023-2024</t>
  </si>
  <si>
    <t>1104/QĐ-UBND ngày 10/6/2022</t>
  </si>
  <si>
    <t>Sở Văn hoá thể thao và du lịch</t>
  </si>
  <si>
    <t>Biểu số 11-ĐTC</t>
  </si>
  <si>
    <t>huyện Sông Lô</t>
  </si>
  <si>
    <t>Sở Tài nguyên và môi trường</t>
  </si>
  <si>
    <t>Dự án Đầu tư trang thiết bị phục vụ quan trắc và phân tích môi trường</t>
  </si>
  <si>
    <t>8032428</t>
  </si>
  <si>
    <t>1085/QĐ-CT ngày 18/5/2023</t>
  </si>
  <si>
    <t>Biểu số 12-ĐTC</t>
  </si>
  <si>
    <t>Địa điểm mở tài khoản của dự án</t>
  </si>
  <si>
    <t>Sở Nông nghiệp và PTNT và các đơn vị trực thuộc</t>
  </si>
  <si>
    <t>KBNN tỉnh</t>
  </si>
  <si>
    <t>Trung tâm PTLNN</t>
  </si>
  <si>
    <t>Cải tạo nâng cấp trạm bơm Đôn Nhân xã Đôn Nhân, huyện Sông Lô, tỉnh Vĩnh Phúc</t>
  </si>
  <si>
    <t>280-283</t>
  </si>
  <si>
    <t>911/QĐ-CT ngày 13/5/2022</t>
  </si>
  <si>
    <t>Chi cục Thủy lợi</t>
  </si>
  <si>
    <t>Xây dựng nâng cấp trạm bơm Hùng Mạnh, xã Bạch Lưu, huyện Sông Lô, tỉnh Vĩnh Phúc</t>
  </si>
  <si>
    <t>910/QĐ-CT ngày 13/5/2022</t>
  </si>
  <si>
    <t>Cải tạo, nâng cấp luồng tiêu Việt Xuân - Bồ Sao - Lũng Hòa - Sông Phan</t>
  </si>
  <si>
    <t>3201/QĐ-UBND ngày 23/11/2021</t>
  </si>
  <si>
    <t>Cải tạo, nối dài cống tiêu Cầu Ngạc xã Phương Khoan, huyện Sông Lô</t>
  </si>
  <si>
    <t>3228/QĐ-UBND ngày 26/11/2021</t>
  </si>
  <si>
    <t>Dự án Cải tạo, nâng cấp công trình cấp nước SHTT xã Sơn Đông, huyện Lập Thạch</t>
  </si>
  <si>
    <t>Xã Sơn Đông</t>
  </si>
  <si>
    <t>1580/QĐ-CT ngày 30/8/2022</t>
  </si>
  <si>
    <t>TT Nước sạch &amp;VSMTNT</t>
  </si>
  <si>
    <t>Dự án: Đường PCCC rừng và bảo vệ, cứu hộ rừng núi chợ Trời nối dài hồ Bản Long, xã Minh Quang, huyện Tam Đảo.</t>
  </si>
  <si>
    <t>3028/QĐ-UBND ngày 03/11/2021</t>
  </si>
  <si>
    <t xml:space="preserve">Ban QLDA ĐTXD các công trình Nông nghiệp và PTNT </t>
  </si>
  <si>
    <t>Bê tông hóa mặt bờ kênh chính Tả Ngạn đoạn từ cầu Ga Yên Bình và đoạn từ cụm điều tiết An Cát đi Cầu Phương Trù</t>
  </si>
  <si>
    <t>TD, VT, YL</t>
  </si>
  <si>
    <t>3055/QĐ-CT ngày 9/11/2021</t>
  </si>
  <si>
    <t>Ban QLDA NN&amp;PTNT tỉnh</t>
  </si>
  <si>
    <t>Cải tạo, nạo vét các tuyến kênh tiêu vùng bãi Vĩnh Tường</t>
  </si>
  <si>
    <t>2021-2023</t>
  </si>
  <si>
    <t>1722/QĐ-UBND ngày 01/7/2021</t>
  </si>
  <si>
    <t>Nguồn khác là TKC 2018</t>
  </si>
  <si>
    <t>Cải tạo nâng cấp tuyến kênh Đồng trằm Văn Quán đi Tiên Lữ</t>
  </si>
  <si>
    <t xml:space="preserve"> 860/QĐ-CT ngày 06/5/2022</t>
  </si>
  <si>
    <t>Cải tạo nâng cấp tuyến kênh Tân Phú-Thượng Trưng-Vũ Di-Sông Phan và tuyến Tuân Chính-Vũ Di-Sông Phan huyện Vĩnh Tường</t>
  </si>
  <si>
    <t xml:space="preserve"> 811/QĐ-CT ngày 27/4/2022</t>
  </si>
  <si>
    <t>Xử lý thấm tại đập phụ số 1,
hồ chứa nước Đồng Mỏ, xã Đạo Trù, huyện Tam Đảo</t>
  </si>
  <si>
    <t>1647/QĐ-CT ngày 24/6/2021</t>
  </si>
  <si>
    <t>Cải tạo, nạo vét Sông Phan đoạn từ cầu Thượng Lạp đến điều tiết Vĩnh Sơn</t>
  </si>
  <si>
    <t>2019-2023</t>
  </si>
  <si>
    <t>2835/QĐ-UBND ngày 31/10/2019</t>
  </si>
  <si>
    <t>Kè chống sạt lở bờ tả Sông Lô tương ứng đoạn từ K21+950-:-K22+460, huyện Sông Lô</t>
  </si>
  <si>
    <t>1334/QĐ-CT ngày 15/6/2023</t>
  </si>
  <si>
    <t>Công ty TNHH MTV thủy lợi Liễn Sơn</t>
  </si>
  <si>
    <t>Cải tạo nâng cấp trạm bơm và kiên cố hóa hệ thống kênh tưới trạm bơm Ngọc Hà, xã Thái Hòa, huyện Lập Thạch</t>
  </si>
  <si>
    <t>1076/QĐ-CT ngày 06/6/2022</t>
  </si>
  <si>
    <t>Cải tạo, nâng cấp trạm bơm Cầu Đền 1, xã Tề Lỗ, huyện Yên Lạc</t>
  </si>
  <si>
    <t>2210/QĐ-CT ngày 21/11/2022</t>
  </si>
  <si>
    <t>Cải tạo, nâng cấp mặt bờ kênh trạm bơm Liễu Trì</t>
  </si>
  <si>
    <t>1133/QĐ-CT ngày 25/5/2023</t>
  </si>
  <si>
    <t>Công ty TNHH MTV Thủy lợi Phúc Yên</t>
  </si>
  <si>
    <t>TP Phúc Yên</t>
  </si>
  <si>
    <t>Cải tạo, nâng cấp tràn, nạo vét hồ Đập Ba xã Ngọc Thanh thành phố Phúc Yên</t>
  </si>
  <si>
    <t>1506/QĐ-CT ngày 10/7/2023</t>
  </si>
  <si>
    <t>Nguồn khác là kết dư 2018</t>
  </si>
  <si>
    <t>V</t>
  </si>
  <si>
    <t>Công ty TNHH MTV Thủy lợi Lập Thạch</t>
  </si>
  <si>
    <t>Cải tạo, nâng cấp và nạo vét hồ Giếng Ông, xã Sơn Đông, huyện Lập Thạch</t>
  </si>
  <si>
    <t>1299/QĐ-CT ngày 9/3/2023</t>
  </si>
  <si>
    <t>VI</t>
  </si>
  <si>
    <t>Công ty TNHH MTV Thủy lợi Tam Đảo</t>
  </si>
  <si>
    <t>1</t>
  </si>
  <si>
    <t>Cải tạo, nâng cấp hồ chứa nước Sơn Bỉ, thị trấn Gia Khánh, huyện Bình Xuyên</t>
  </si>
  <si>
    <t>1460/QĐ-CT ngày 03/07/2023</t>
  </si>
  <si>
    <t>Biểu số 13-ĐTC</t>
  </si>
  <si>
    <t>Ngọc Thanh</t>
  </si>
  <si>
    <t>KBNN Vĩnh Phúc</t>
  </si>
  <si>
    <t>UBND TP Phúc Yên</t>
  </si>
  <si>
    <t>Đường Nguyễn Văn Linh (Phúc Yên) kéo dài đi KCN Bá Thiện (Bình Xuyên)</t>
  </si>
  <si>
    <t>TP.Phúc Yên, huyện Bình Xuyên</t>
  </si>
  <si>
    <t>7787843</t>
  </si>
  <si>
    <t>2622/QĐ-UBND ngày 24/10/2019</t>
  </si>
  <si>
    <t>Đường nối từ đường Nguyễn Tất Thành đến đường Vành đai 2, thành phố Vĩnh Yên</t>
  </si>
  <si>
    <t>thành phố Vĩnh Yên</t>
  </si>
  <si>
    <t>2021- 2024</t>
  </si>
  <si>
    <t>1911/QĐ-UBND ngày 15/7/2021</t>
  </si>
  <si>
    <t>Cải tạo, nâng cấp ĐT.303 đoạn từ Km7+00 đến Km9+00</t>
  </si>
  <si>
    <t>H. Yên Lạc, Vĩnh Phúc</t>
  </si>
  <si>
    <t>3121/QĐ-UBND ngày 15/11/2021</t>
  </si>
  <si>
    <t>Đường nối từ QL2A (vị trí đường trục trung tâm huyện Vĩnh Tường, tại xã Đại Đồng) đến đường tỉnh 305 (vị trí chợ Vàng xã Hoàng Đan, Tam Dương)</t>
  </si>
  <si>
    <t>Đại Đồng, Nghĩa Hưng, Kim Xá</t>
  </si>
  <si>
    <t>2019-2024</t>
  </si>
  <si>
    <t xml:space="preserve">2820/QĐ-UBND ngày 31/10/2019; 3567/QĐ-UBND ngày 28/12/2021 </t>
  </si>
  <si>
    <t>UBND huyện Vĩnh Tường</t>
  </si>
  <si>
    <t>Đường trung tâm huyện Vĩnh Tường. Tuyến QL2 (Cụm KTXH Đại Đồng) đến QL 2C (cụm Công nghiệp đồng Sóc), (Giai đoạn 2)</t>
  </si>
  <si>
    <t>Huyện Vĩnh Tường</t>
  </si>
  <si>
    <t xml:space="preserve">1752/QĐ-UBND ngày 02/07/2021 </t>
  </si>
  <si>
    <t>Cải tạo, nâng cấp TL304 đoạn từ Cầu Hương đến QL2A.</t>
  </si>
  <si>
    <t>TT Thổ Tang</t>
  </si>
  <si>
    <t>854/QĐ-UBND ngày 05/05/2022</t>
  </si>
  <si>
    <t>Đường trục trung tâm huyện Vĩnh Tường, đoạn từ QL2C (cụm công nghiệp Đồng Sóc) đến ĐT 304</t>
  </si>
  <si>
    <t>TT Tứ Trưng</t>
  </si>
  <si>
    <t>2212/QĐ-UBND ngày 21/11/2022</t>
  </si>
  <si>
    <t>Đường trục Bắc Nam đô thị Vĩnh Phúc đoạn từ đường vành đai 4 đi đê tả sông Hồng</t>
  </si>
  <si>
    <t>Huyện Yên Lạc</t>
  </si>
  <si>
    <t>QĐ số 3375/QĐ-UBND ngày 09/12/2021</t>
  </si>
  <si>
    <t>Ban QLDAXD&amp;PTCCN huyện Yên Lạc</t>
  </si>
  <si>
    <t>Đường trục Đông - Tây, đoạn nối
từ đường vành đai 3 với đường vành đai 4</t>
  </si>
  <si>
    <t>7945898</t>
  </si>
  <si>
    <t>3205/QĐ-UBND ngày 24/11/2021</t>
  </si>
  <si>
    <t>UBND huyện Bình Xuyên</t>
  </si>
  <si>
    <t>Dự án sử dụng vốn NSTW</t>
  </si>
  <si>
    <t>Cải tạo, sửa chữa ĐT.303, đoạn từ Km0+000 đến Km1+520 (lý trình cũ trong quy hoạch phát triển giao thông vận tải)</t>
  </si>
  <si>
    <t>Thị trấn Hương Canh, xã Tân Phong</t>
  </si>
  <si>
    <t>8026202</t>
  </si>
  <si>
    <t>133/QĐ-UBND ngày 17/01/2023</t>
  </si>
  <si>
    <t>Đường tránh Xuân Hòa (điểm đầu từ nút giao đường Nguyễn Tất Thành đi Bình Xuyên đến điểm cuối giao với ĐT.310)</t>
  </si>
  <si>
    <t>2973/QĐ-UBND 30/10/2017; 1432/QĐ-UBND ngày 28/6/2023</t>
  </si>
  <si>
    <t>Đường vành đai phía Nam thành phố Vĩnh Yên, đoạn từ sân Golf Đầm Vạc đến đường Yên Lạc - Vĩnh Yên (Giai đoạn 2)</t>
  </si>
  <si>
    <t>1779/QĐ-UBND ngày 03/10/2022</t>
  </si>
  <si>
    <t>UBND TP Vĩnh Yên</t>
  </si>
  <si>
    <t>Đường vào Núi Bông, đoạn từ đường Nguyễn Tất Thành đến nút giao với đường vành đai 2, phường Khai Quang, thành phố Vĩnh Yên</t>
  </si>
  <si>
    <t>12/QĐ-UBND ngày 04/01/2023</t>
  </si>
  <si>
    <t>Đường vành đai 2 thành phố Vĩnh Yên, đoạn từ QL2C đến đường song song đường sắt tuyến phía Bắc</t>
  </si>
  <si>
    <t>Tam Dương, Vĩnh Yên</t>
  </si>
  <si>
    <t>2841/QĐ-UBND ngày 11/10/2021</t>
  </si>
  <si>
    <t>UBND huyện Tam Dương</t>
  </si>
  <si>
    <t>Dự án Cải tạo, nâng cấp ĐT.306, đoạn từ Km7+600 đến Km9+500, huyện Tam Dương</t>
  </si>
  <si>
    <t>2359/QĐ-UBND ngày 02/12/2022</t>
  </si>
  <si>
    <t>Đường từ trung tâm y tế huyện Lập Thạch đến đê tả Sông Lô</t>
  </si>
  <si>
    <t>3191/QĐ-UBND ngày 22/11/2021</t>
  </si>
  <si>
    <t>UBND huyện Sông Lô</t>
  </si>
  <si>
    <t>Cải tạo, nâng cấp đường ĐT.307. Đoạn từ Km26+400 đến Km31+200 địa phận huyện Sông Lô</t>
  </si>
  <si>
    <t>Đường vành đai 2 vùng phía tây đô thị Vĩnh Phúc, đoạn từ ĐT 305 đi ĐT 306 (giai đoạn 1)</t>
  </si>
  <si>
    <t xml:space="preserve"> Lập
Thạch</t>
  </si>
  <si>
    <t>1038/QĐ-UBND ngày 04/5/2021</t>
  </si>
  <si>
    <t>Biểu số 14-ĐTC</t>
  </si>
  <si>
    <t>Sở Công thương</t>
  </si>
  <si>
    <t>Hệ thống chiếu sáng trên tuyến ĐT.301, đoạn từ Km18+100 đến Km26+00</t>
  </si>
  <si>
    <t>1083/QĐ-UBND ngày 18/5/2023</t>
  </si>
  <si>
    <t>Biểu số 15-ĐTC</t>
  </si>
  <si>
    <t>Xây dựng trụ sở làm việc Sở Giao thông vận tải Vĩnh Phúc và Ban QLDA ĐTXD các công trình giao thông tỉnh</t>
  </si>
  <si>
    <t>P. Liên Bảo, TP. Vĩnh Yên, Vĩnh Phúc</t>
  </si>
  <si>
    <t>2692/QĐ-UBND ngày 29/12/2022</t>
  </si>
  <si>
    <t>Biểu số 17-ĐTC</t>
  </si>
  <si>
    <t>Tu bổ, tôn tạo đình Tây Hạ, xã Bàn Giản, huyện Lập Thạch</t>
  </si>
  <si>
    <t>xã Bàn Giản, huyện Lập Thạch</t>
  </si>
  <si>
    <t>8010394</t>
  </si>
  <si>
    <t>1899/QĐ-UBND ngày 21/10/2022</t>
  </si>
  <si>
    <t>Tu bổ di tích chùa Bảo Sơn, phường Nam Viêm, thành phố Phúc Yên</t>
  </si>
  <si>
    <t>Phường Nam Viêm, thành phố Phúc Yên</t>
  </si>
  <si>
    <t>8010393</t>
  </si>
  <si>
    <t>DK 2023-2024</t>
  </si>
  <si>
    <t>2423/QĐ-UBND ngày 09/12/2022</t>
  </si>
  <si>
    <t>Tu bổ, phục hồi di tích Đình Đại Phúc, thị trấn Đạo Đức, huyện Bình Xuyên.</t>
  </si>
  <si>
    <t>Thị trấn Đạo Đức, huyện Bình Xuyên.</t>
  </si>
  <si>
    <t>Chưa khởi công</t>
  </si>
  <si>
    <t>1008/QĐ-UBND ngày 11/5/2023</t>
  </si>
  <si>
    <t>Tu bổ, tôn tạo di tích Đình Thứa Thượng, xã Duy Phiên, huyện Tam Dương</t>
  </si>
  <si>
    <t>Xã Duy Phiên, huyện Tam Dương</t>
  </si>
  <si>
    <t>8010396</t>
  </si>
  <si>
    <t>799/QĐ-UBND ngày 13/4/2023</t>
  </si>
  <si>
    <t>Tu bổ, tôn tạo di tích Đình Thạc Trục, thị trấn Lập Thạch, huyện Lập Thạch, tỉnh Vĩnh Phúc</t>
  </si>
  <si>
    <t>Thị trấn Lập Thạch, huyện  Lập thạch</t>
  </si>
  <si>
    <t>8010399</t>
  </si>
  <si>
    <t xml:space="preserve">909/QĐ-UBND ngày 27/4/2023 </t>
  </si>
  <si>
    <t>Tu bổ, tôn tạo di tích đình Ngõa, xã Văn Quán, huyện Lập Thạch, tỉnh Vĩnh PHúc</t>
  </si>
  <si>
    <t>xã Văn Quán, huyện Lập Thạch</t>
  </si>
  <si>
    <t>8010397</t>
  </si>
  <si>
    <t>660/QĐ-UBND ngày 24/3/2023</t>
  </si>
  <si>
    <t>Tôn tạo và xây dựng phát huy giá trị di tích lịch sử văn hóa đền Thính huyện Yên Lạc, tỉnh Vĩnh Phúc</t>
  </si>
  <si>
    <t>1900/QĐ-UBND ngày 21/10/2022 (tỉnh)</t>
  </si>
  <si>
    <t>Biểu số 18-ĐTC</t>
  </si>
  <si>
    <t>Bổ sung có mục tiêu hỗ trợ đầu tư công trình thiết chế văn hoá thể thao và sinh hoạt cộng đồng</t>
  </si>
  <si>
    <t>(1)</t>
  </si>
  <si>
    <t>Khu thiết chế văn hóa-thể thao thôn Bàn Mạch, xã Lý Nhân, huyện Vĩnh Tường</t>
  </si>
  <si>
    <t>Lý Nhân</t>
  </si>
  <si>
    <t>1111/QĐ-UBND ngày 14/3/2023</t>
  </si>
  <si>
    <t>Ban QLDA ĐTXDCT huyệnVĩnh Tường</t>
  </si>
  <si>
    <t>Khu thiết chế văn hóa-thể thao thôn Đông, xã Phú Đa, huyện Vĩnh Tường</t>
  </si>
  <si>
    <t>Phú Đa</t>
  </si>
  <si>
    <t>1112/QĐ-UBND ngày 14/3/2023</t>
  </si>
  <si>
    <t>Khu thiết chế văn hóa-thể thao thôn Duy Bình, xã Vĩnh Ninh, huyện Vĩnh Tường</t>
  </si>
  <si>
    <t>Vĩnh Ninh</t>
  </si>
  <si>
    <t>1113/QĐ-UBND ngày 14/3/2023</t>
  </si>
  <si>
    <t>Khu thiết chế văn hóa-thể thao thôn Hệ, xã Vĩnh Thịnh, huyện Vĩnh Tường</t>
  </si>
  <si>
    <t>Vĩnh Thịnh</t>
  </si>
  <si>
    <t>1114/QĐ-UBND ngày 14/3/2023</t>
  </si>
  <si>
    <t>(2)</t>
  </si>
  <si>
    <t>Huyện Bình Xuyên</t>
  </si>
  <si>
    <t>Làng văn hóa kiểu mẫu thôn Chợ Nội, xã Tam Hợp, huyện Bình Xuyên</t>
  </si>
  <si>
    <t>xã Tam Hợp</t>
  </si>
  <si>
    <t>8030717</t>
  </si>
  <si>
    <t>746/QĐ-UBND ngày 13/3/2023</t>
  </si>
  <si>
    <t>Ban QLDA ĐTXD huyện Bình Xuyên</t>
  </si>
  <si>
    <t>Làng văn hóa kiểu mẫu TDP Trong Ngoài, thị trấn Hương Canh, huyện Bình Xuyên</t>
  </si>
  <si>
    <t>TT Hương Canh</t>
  </si>
  <si>
    <t>8027470</t>
  </si>
  <si>
    <t>745/QĐ-UBND ngày 13/3/2023</t>
  </si>
  <si>
    <t>Làng văn hóa kiểu mẫu TDP Tam Quang TT Gia Khánh, huyện Bình Xuyên</t>
  </si>
  <si>
    <t>TT Gia Khánh</t>
  </si>
  <si>
    <t>8022935</t>
  </si>
  <si>
    <t>744/QĐ-UBND ngày 13/3/2023</t>
  </si>
  <si>
    <t>(3)</t>
  </si>
  <si>
    <t>Huyện Tam Dương</t>
  </si>
  <si>
    <t>Dự án Làng văn hóa kiểu mẫu thôn Chiến Thắng(Làng Phù Liễn), xã Đồng Tĩnh, huyện Tam Dương</t>
  </si>
  <si>
    <t>369/QĐ-UBND ngày 14/03/2023</t>
  </si>
  <si>
    <t>BQLDA ĐTXD huyện Tam Dương</t>
  </si>
  <si>
    <t>Dự án Làng  văn hóa kiểu mẫu thôn Chằm, xã Hoàng Đan, huyện Tam Dương</t>
  </si>
  <si>
    <t>370/QĐ-UBND ngày 14/03/2023</t>
  </si>
  <si>
    <t>Dự án Làng văn hóa kiểu mẫu thôn Viên Du Hòa, xã Thanh Vân, huyện Tam Dương</t>
  </si>
  <si>
    <t>368/QĐ-UBND ngày 14/03/2023</t>
  </si>
  <si>
    <t>(4)</t>
  </si>
  <si>
    <t>Làng văn hóa kiểu mẫu thôn Chi Chỉ, xã Đồng Cương, huyện Yên Lạc</t>
  </si>
  <si>
    <t>KBNN Yên Lạc</t>
  </si>
  <si>
    <t>514/QĐ-UBND ngày 28/02/2023</t>
  </si>
  <si>
    <t>Ban QLDAXD&amp;PTCCN huyện</t>
  </si>
  <si>
    <t>Làng văn hóa kiểu mẫu thôn Man Để, xã Tam Hồng, huyện Yên Lạc</t>
  </si>
  <si>
    <t>523/QĐ-UBND ngày 02/3/2023</t>
  </si>
  <si>
    <t>Làng văn hóa kiểu mẫu làng Thụ Ích, xã Liên Châu, huyện Yên Lạc</t>
  </si>
  <si>
    <t>524/QĐ-UBND ngày 02/3/2023</t>
  </si>
  <si>
    <t>(5)</t>
  </si>
  <si>
    <t>Thành phố Phúc Yên</t>
  </si>
  <si>
    <t>Xây dựng khu thiết chế văn hoá – thể thao thôn Cao Quang, xã Cao Minh, thành phố Phúc Yên</t>
  </si>
  <si>
    <t>Cao Minh</t>
  </si>
  <si>
    <t>KBNN Phúc Yên</t>
  </si>
  <si>
    <t>320/QĐ-UBND 7/3/2023</t>
  </si>
  <si>
    <t>Ban QLDA Phúc Yên</t>
  </si>
  <si>
    <t>Xây dựng khu thiết chế văn hoá – thể thao TDP Kim Xuyên, phường Tiền Châu, thành phố Phúc Yên</t>
  </si>
  <si>
    <t>Tiền Châu</t>
  </si>
  <si>
    <t>321/QĐ-UBND 7/3/2023</t>
  </si>
  <si>
    <t>Xây dựng khu thiết chế văn hoá – thể thao gắn kết với di tích lịch sử đình Lập Đinh xã Ngọc Thanh, thành phố Phúc Yên</t>
  </si>
  <si>
    <t>322/QĐ-UBND 7/3/2023</t>
  </si>
  <si>
    <t>(6)</t>
  </si>
  <si>
    <t>Thành phố Vĩnh Yên</t>
  </si>
  <si>
    <t>Cải tạo khu thiết chế văn hóa và thể thao thôn Gò Nọi, xã Định Trung, thành phố Vĩnh Yên.</t>
  </si>
  <si>
    <t>8021924</t>
  </si>
  <si>
    <t>542/QĐ-UBND ngày 14/3/2023</t>
  </si>
  <si>
    <t>Ban QLDA ĐT &amp; XD TP Vĩnh Yên</t>
  </si>
  <si>
    <t>(7)</t>
  </si>
  <si>
    <t>Huyện Lập Thạch</t>
  </si>
  <si>
    <t>Xây dựng khu thiết chế văn hóa thể thao Làng Văn hóa kiểu mẫu thôn Hoàng Chung, xã Đồng Ích, huyện Lập Thạch</t>
  </si>
  <si>
    <t>xã Đồng Ích, huyện Lập Thạch</t>
  </si>
  <si>
    <t>07/2023-11/2023</t>
  </si>
  <si>
    <t>372/QĐ-UBND 14/3/2023</t>
  </si>
  <si>
    <t>Ban QLDA đầu tư xây dựng huyện Lập Thạch</t>
  </si>
  <si>
    <t>Xây dựng khu thiết chế văn hóa thể thao Làng Văn hóa kiểu mẫu thôn Quảng Cư, xã Quang Sơn, huyện Lập Thạch</t>
  </si>
  <si>
    <t>xã Quang Sơn, huyện Lập Thạch</t>
  </si>
  <si>
    <t>371/QĐ-UBND 14/3/2023</t>
  </si>
  <si>
    <t>Xây dựng khu thiết chế văn hóa thể thao Làng Văn hóa kiểu mẫu thôn Vân Nam, xã Vân Trục, huyện Lập Thạch</t>
  </si>
  <si>
    <t>xã Vân Trục, huyện Lập Thạch</t>
  </si>
  <si>
    <t>373/QĐ-UBND 14/3/2023</t>
  </si>
  <si>
    <t>Biểu số 19-ĐTC</t>
  </si>
  <si>
    <t>Tổng vốn bố trí</t>
  </si>
  <si>
    <t>Tỷ lệ vốn so với TMĐT</t>
  </si>
  <si>
    <t>So sánh trung hạn</t>
  </si>
  <si>
    <t>Vốn thu từ XSKT</t>
  </si>
  <si>
    <t>Trường tiểu học Vĩnh Thành xã Đạo Trù huyện Tam Đảo. Hạng mục: Nhà lớp học kết hợp phòng học bộ môn, phòng hỗ trợ học tập; Nhà đa năng; Nhà bếp - ăn bán trú và các hạng mục phụ trợ khác</t>
  </si>
  <si>
    <t>Xã Đạo Trù, huyện Tam Đảo</t>
  </si>
  <si>
    <t>KBNN</t>
  </si>
  <si>
    <t>072</t>
  </si>
  <si>
    <t>294/QĐ-UBND ngày 23/3/2022</t>
  </si>
  <si>
    <t>Ban QLDA ĐTXD huyện Tam Đảo</t>
  </si>
  <si>
    <t xml:space="preserve">Bổ sung có mục tiêu </t>
  </si>
  <si>
    <t xml:space="preserve">Dự án Xây dựng nhà hội trường, truyền thống, thư viện; cải tạo, nâng cấp nhà ăn bếp tập thể, nhà công vụ Công an tỉnh Vĩnh Phúc </t>
  </si>
  <si>
    <t xml:space="preserve">Dự án Lắp đặt camera đảm bảo an ninh trật tự, an toàn giao thông, văn minh đô thị, phòng chống vi phạm pháp luật tại thành phố Vĩnh Yên </t>
  </si>
  <si>
    <t xml:space="preserve">Dự án Mua sắm trang thiết bị phòng chống tội phạm của Công an tỉnh Vĩnh Phúc </t>
  </si>
  <si>
    <t>Dự án Cải tạo, nâng cấp Cơ sở làm việc Công an các xã, thị trấn trên địa bàn tỉnh Vĩnh Phúc ;</t>
  </si>
  <si>
    <t xml:space="preserve">Dự án Cơ sở làm việc Công an thành phố Vĩnh Yên </t>
  </si>
  <si>
    <t>Vốn đã giải ngân từ khởi công đến hết
kế hoạch năm 2023</t>
  </si>
  <si>
    <t>Kế hoạch trung hạn 5 năm
giai đoạn 2021-2025</t>
  </si>
  <si>
    <t>9/NQ-HĐND ngày 20/7/2022; 2307/QĐ-UBND ngày 30/11/2022</t>
  </si>
  <si>
    <t>8010395</t>
  </si>
  <si>
    <t>8041655</t>
  </si>
  <si>
    <t>DỰ ÁN ĐANG TRIỂN KHAI</t>
  </si>
  <si>
    <t xml:space="preserve">(Theo Quyết định số: 2796/QĐ-UBND ngày 19 tháng 12 năm 2023 của UBND tỉnh Vĩnh Phúc) </t>
  </si>
  <si>
    <t>Lĩnh vực hạ tầng Văn hoá - xã hội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</si>
</sst>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#\)"/>
    <numFmt numFmtId="167" formatCode="_(* #,##0.0_);_(* \(#,##0.0\);_(* &quot;-&quot;??_);_(@_)"/>
  </numFmts>
  <fonts count="48" x14ac:knownFonts="1">
    <font>
      <sz val="11"/>
      <color theme="1"/>
      <name val="Calibri"/>
      <scheme val="minor"/>
    </font>
    <font>
      <sz val="11"/>
      <color indexed="64"/>
      <name val="Calibri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i/>
      <sz val="12"/>
      <name val="Times New Roman"/>
      <family val="1"/>
    </font>
    <font>
      <sz val="14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i/>
      <sz val="16"/>
      <color theme="1"/>
      <name val="Times New Roman"/>
      <family val="1"/>
    </font>
    <font>
      <i/>
      <sz val="12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i/>
      <sz val="13"/>
      <color theme="1"/>
      <name val="Times New Roman"/>
      <family val="1"/>
    </font>
    <font>
      <i/>
      <sz val="16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3"/>
      <name val="Times New Roman"/>
      <family val="1"/>
    </font>
    <font>
      <sz val="10"/>
      <color theme="1"/>
      <name val="Times New Roman"/>
      <family val="1"/>
    </font>
    <font>
      <sz val="13"/>
      <name val="Times New Roman"/>
      <family val="1"/>
    </font>
    <font>
      <b/>
      <i/>
      <sz val="12"/>
      <name val="Times New Roman"/>
      <family val="1"/>
    </font>
    <font>
      <sz val="16"/>
      <name val="Times New Roman"/>
      <family val="1"/>
    </font>
    <font>
      <b/>
      <sz val="16"/>
      <name val="Times New Roman"/>
      <family val="1"/>
    </font>
    <font>
      <b/>
      <i/>
      <sz val="16"/>
      <name val="Times New Roman"/>
      <family val="1"/>
    </font>
    <font>
      <sz val="10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sz val="13"/>
      <color theme="1"/>
      <name val="Times New Roman"/>
      <family val="1"/>
    </font>
    <font>
      <sz val="16"/>
      <color theme="1"/>
      <name val="Times New Roman"/>
      <family val="1"/>
    </font>
    <font>
      <b/>
      <sz val="13"/>
      <color theme="1"/>
      <name val="Times New Roman"/>
      <family val="1"/>
    </font>
    <font>
      <sz val="8"/>
      <color theme="1"/>
      <name val="Times New Roman"/>
      <family val="1"/>
    </font>
    <font>
      <b/>
      <sz val="13"/>
      <color indexed="2"/>
      <name val="Times New Roman"/>
      <family val="1"/>
    </font>
    <font>
      <i/>
      <sz val="14"/>
      <color theme="1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b/>
      <i/>
      <sz val="14"/>
      <name val="Times New Roman"/>
      <family val="1"/>
    </font>
    <font>
      <b/>
      <sz val="14"/>
      <color theme="1"/>
      <name val="Times New Roman"/>
      <family val="1"/>
    </font>
    <font>
      <b/>
      <i/>
      <sz val="16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i/>
      <sz val="16"/>
      <name val="Times New Roman"/>
      <family val="1"/>
    </font>
    <font>
      <b/>
      <sz val="16"/>
      <name val="Times New Roman"/>
      <family val="1"/>
    </font>
    <font>
      <b/>
      <sz val="16"/>
      <color theme="1"/>
      <name val="Times New Roman"/>
      <family val="1"/>
    </font>
    <font>
      <b/>
      <sz val="13"/>
      <color theme="1"/>
      <name val="Times New Roman"/>
      <family val="1"/>
    </font>
    <font>
      <b/>
      <sz val="13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rgb="FF00B050"/>
        <bgColor rgb="FF00B050"/>
      </patternFill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7">
    <xf numFmtId="0" fontId="0" fillId="0" borderId="0"/>
    <xf numFmtId="43" fontId="38" fillId="0" borderId="0"/>
    <xf numFmtId="43" fontId="1" fillId="0" borderId="0"/>
    <xf numFmtId="43" fontId="2" fillId="0" borderId="0"/>
    <xf numFmtId="43" fontId="1" fillId="0" borderId="0"/>
    <xf numFmtId="43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4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8" fillId="0" borderId="0"/>
  </cellStyleXfs>
  <cellXfs count="312">
    <xf numFmtId="0" fontId="0" fillId="0" borderId="0" xfId="0"/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3" fontId="10" fillId="0" borderId="3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3" fontId="10" fillId="0" borderId="4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3" fontId="16" fillId="0" borderId="4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3" fontId="11" fillId="0" borderId="5" xfId="0" applyNumberFormat="1" applyFont="1" applyBorder="1" applyAlignment="1">
      <alignment horizontal="left" vertical="center" wrapText="1"/>
    </xf>
    <xf numFmtId="3" fontId="11" fillId="0" borderId="5" xfId="0" applyNumberFormat="1" applyFont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 wrapText="1"/>
    </xf>
    <xf numFmtId="3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3" fontId="12" fillId="0" borderId="4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3" fontId="4" fillId="0" borderId="4" xfId="0" quotePrefix="1" applyNumberFormat="1" applyFont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left" vertical="center" wrapText="1"/>
    </xf>
    <xf numFmtId="3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9" fontId="11" fillId="0" borderId="0" xfId="0" applyNumberFormat="1" applyFont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 wrapText="1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5" xfId="0" applyNumberFormat="1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5" fillId="0" borderId="11" xfId="0" applyFont="1" applyBorder="1" applyAlignment="1">
      <alignment horizontal="right" vertical="center"/>
    </xf>
    <xf numFmtId="3" fontId="16" fillId="0" borderId="0" xfId="0" applyNumberFormat="1" applyFont="1" applyAlignment="1">
      <alignment horizontal="center" vertical="center" wrapText="1"/>
    </xf>
    <xf numFmtId="3" fontId="16" fillId="0" borderId="4" xfId="0" quotePrefix="1" applyNumberFormat="1" applyFont="1" applyBorder="1" applyAlignment="1">
      <alignment horizontal="center" vertical="center" wrapText="1"/>
    </xf>
    <xf numFmtId="3" fontId="16" fillId="0" borderId="4" xfId="0" applyNumberFormat="1" applyFont="1" applyBorder="1" applyAlignment="1">
      <alignment horizontal="left" vertical="center" wrapText="1"/>
    </xf>
    <xf numFmtId="3" fontId="11" fillId="0" borderId="4" xfId="0" applyNumberFormat="1" applyFont="1" applyBorder="1" applyAlignment="1">
      <alignment horizontal="center" vertical="center" wrapText="1"/>
    </xf>
    <xf numFmtId="3" fontId="11" fillId="0" borderId="4" xfId="0" applyNumberFormat="1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center" wrapText="1"/>
    </xf>
    <xf numFmtId="9" fontId="11" fillId="0" borderId="0" xfId="16" applyNumberFormat="1" applyFont="1" applyAlignment="1">
      <alignment horizontal="center" vertical="center" wrapText="1"/>
    </xf>
    <xf numFmtId="0" fontId="6" fillId="0" borderId="4" xfId="6" applyFont="1" applyBorder="1" applyAlignment="1">
      <alignment horizontal="center" vertical="center" wrapText="1"/>
    </xf>
    <xf numFmtId="0" fontId="20" fillId="0" borderId="4" xfId="6" applyFont="1" applyBorder="1" applyAlignment="1">
      <alignment vertical="center" wrapText="1"/>
    </xf>
    <xf numFmtId="3" fontId="20" fillId="0" borderId="4" xfId="6" applyNumberFormat="1" applyFont="1" applyBorder="1" applyAlignment="1">
      <alignment horizontal="center" vertical="center" wrapText="1"/>
    </xf>
    <xf numFmtId="3" fontId="21" fillId="0" borderId="4" xfId="0" applyNumberFormat="1" applyFont="1" applyBorder="1" applyAlignment="1">
      <alignment horizontal="center" vertical="center" wrapText="1"/>
    </xf>
    <xf numFmtId="0" fontId="22" fillId="0" borderId="0" xfId="6" applyFont="1" applyAlignment="1">
      <alignment vertical="center" wrapText="1"/>
    </xf>
    <xf numFmtId="0" fontId="22" fillId="0" borderId="0" xfId="6" applyFont="1" applyAlignment="1">
      <alignment horizontal="center" vertical="center" wrapText="1"/>
    </xf>
    <xf numFmtId="0" fontId="6" fillId="0" borderId="0" xfId="6" applyFont="1" applyAlignment="1">
      <alignment vertical="center" wrapText="1"/>
    </xf>
    <xf numFmtId="0" fontId="6" fillId="0" borderId="0" xfId="6" applyFont="1" applyAlignment="1">
      <alignment horizontal="center" vertical="center" wrapText="1"/>
    </xf>
    <xf numFmtId="3" fontId="6" fillId="0" borderId="0" xfId="6" applyNumberFormat="1" applyFont="1" applyAlignment="1">
      <alignment horizontal="center" vertical="center" wrapText="1"/>
    </xf>
    <xf numFmtId="3" fontId="23" fillId="0" borderId="0" xfId="6" applyNumberFormat="1" applyFont="1" applyAlignment="1">
      <alignment horizontal="center" vertical="center" wrapText="1"/>
    </xf>
    <xf numFmtId="0" fontId="23" fillId="0" borderId="0" xfId="6" applyFont="1" applyAlignment="1">
      <alignment horizontal="center" vertical="center" wrapText="1"/>
    </xf>
    <xf numFmtId="0" fontId="24" fillId="0" borderId="0" xfId="6" applyFont="1" applyAlignment="1">
      <alignment vertical="center" wrapText="1"/>
    </xf>
    <xf numFmtId="0" fontId="5" fillId="0" borderId="0" xfId="6" applyFont="1" applyAlignment="1">
      <alignment vertical="center" wrapText="1"/>
    </xf>
    <xf numFmtId="0" fontId="5" fillId="0" borderId="0" xfId="6" applyFont="1" applyAlignment="1">
      <alignment horizontal="center" vertical="center" wrapText="1"/>
    </xf>
    <xf numFmtId="3" fontId="5" fillId="0" borderId="0" xfId="6" applyNumberFormat="1" applyFont="1" applyAlignment="1">
      <alignment horizontal="center" vertical="center" wrapText="1"/>
    </xf>
    <xf numFmtId="0" fontId="20" fillId="0" borderId="0" xfId="6" applyFont="1" applyAlignment="1">
      <alignment vertical="center" wrapText="1"/>
    </xf>
    <xf numFmtId="0" fontId="6" fillId="0" borderId="3" xfId="6" applyFont="1" applyBorder="1" applyAlignment="1">
      <alignment horizontal="center" vertical="center" wrapText="1"/>
    </xf>
    <xf numFmtId="164" fontId="6" fillId="0" borderId="3" xfId="1" applyNumberFormat="1" applyFont="1" applyBorder="1" applyAlignment="1">
      <alignment horizontal="center" vertical="center" wrapText="1"/>
    </xf>
    <xf numFmtId="165" fontId="5" fillId="0" borderId="3" xfId="16" applyNumberFormat="1" applyFont="1" applyBorder="1" applyAlignment="1">
      <alignment horizontal="center" vertical="center" wrapText="1"/>
    </xf>
    <xf numFmtId="0" fontId="23" fillId="0" borderId="0" xfId="6" applyFont="1" applyAlignment="1">
      <alignment vertical="center" wrapText="1"/>
    </xf>
    <xf numFmtId="0" fontId="23" fillId="0" borderId="4" xfId="6" quotePrefix="1" applyFont="1" applyBorder="1" applyAlignment="1">
      <alignment horizontal="center" vertical="center" wrapText="1"/>
    </xf>
    <xf numFmtId="0" fontId="23" fillId="0" borderId="4" xfId="6" applyFont="1" applyBorder="1" applyAlignment="1">
      <alignment vertical="center" wrapText="1"/>
    </xf>
    <xf numFmtId="0" fontId="23" fillId="0" borderId="4" xfId="6" applyFont="1" applyBorder="1" applyAlignment="1">
      <alignment horizontal="center" vertical="center" wrapText="1"/>
    </xf>
    <xf numFmtId="0" fontId="5" fillId="0" borderId="4" xfId="6" quotePrefix="1" applyFont="1" applyBorder="1" applyAlignment="1">
      <alignment horizontal="center" vertical="center" wrapText="1"/>
    </xf>
    <xf numFmtId="3" fontId="23" fillId="0" borderId="4" xfId="6" applyNumberFormat="1" applyFont="1" applyBorder="1" applyAlignment="1">
      <alignment horizontal="center" vertical="center" wrapText="1"/>
    </xf>
    <xf numFmtId="165" fontId="5" fillId="0" borderId="4" xfId="16" applyNumberFormat="1" applyFont="1" applyBorder="1" applyAlignment="1">
      <alignment horizontal="center" vertical="center" wrapText="1"/>
    </xf>
    <xf numFmtId="0" fontId="5" fillId="0" borderId="4" xfId="6" applyFont="1" applyBorder="1" applyAlignment="1">
      <alignment horizontal="center" vertical="center" wrapText="1"/>
    </xf>
    <xf numFmtId="0" fontId="5" fillId="0" borderId="4" xfId="6" applyFont="1" applyBorder="1" applyAlignment="1">
      <alignment vertical="center" wrapText="1"/>
    </xf>
    <xf numFmtId="0" fontId="27" fillId="0" borderId="4" xfId="6" applyFont="1" applyBorder="1" applyAlignment="1">
      <alignment horizontal="center" vertical="center" wrapText="1"/>
    </xf>
    <xf numFmtId="3" fontId="5" fillId="0" borderId="4" xfId="6" applyNumberFormat="1" applyFont="1" applyBorder="1" applyAlignment="1">
      <alignment horizontal="center" vertical="center" wrapText="1"/>
    </xf>
    <xf numFmtId="0" fontId="28" fillId="0" borderId="4" xfId="6" applyFont="1" applyBorder="1" applyAlignment="1">
      <alignment horizontal="center" vertical="center" wrapText="1"/>
    </xf>
    <xf numFmtId="0" fontId="9" fillId="0" borderId="0" xfId="6" applyFont="1" applyAlignment="1">
      <alignment vertical="center" wrapText="1"/>
    </xf>
    <xf numFmtId="164" fontId="6" fillId="0" borderId="3" xfId="6" applyNumberFormat="1" applyFont="1" applyBorder="1" applyAlignment="1">
      <alignment horizontal="center" vertical="center" wrapText="1"/>
    </xf>
    <xf numFmtId="9" fontId="5" fillId="0" borderId="4" xfId="16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27" fillId="0" borderId="4" xfId="0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9" fontId="23" fillId="0" borderId="0" xfId="16" applyNumberFormat="1" applyFont="1" applyAlignment="1">
      <alignment vertical="center" wrapText="1"/>
    </xf>
    <xf numFmtId="166" fontId="8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8" fillId="0" borderId="4" xfId="6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3" fontId="29" fillId="0" borderId="4" xfId="0" applyNumberFormat="1" applyFont="1" applyBorder="1" applyAlignment="1">
      <alignment horizontal="center" vertical="center" wrapText="1"/>
    </xf>
    <xf numFmtId="3" fontId="8" fillId="0" borderId="4" xfId="15" applyNumberFormat="1" applyFont="1" applyBorder="1" applyAlignment="1">
      <alignment horizontal="center" vertical="center" wrapText="1"/>
    </xf>
    <xf numFmtId="3" fontId="8" fillId="0" borderId="4" xfId="0" applyNumberFormat="1" applyFont="1" applyBorder="1" applyAlignment="1">
      <alignment horizontal="center" vertical="center" wrapText="1"/>
    </xf>
    <xf numFmtId="164" fontId="8" fillId="0" borderId="4" xfId="6" applyNumberFormat="1" applyFont="1" applyBorder="1" applyAlignment="1">
      <alignment horizontal="center" vertical="center" wrapText="1"/>
    </xf>
    <xf numFmtId="164" fontId="8" fillId="0" borderId="4" xfId="1" applyNumberFormat="1" applyFont="1" applyBorder="1" applyAlignment="1">
      <alignment horizontal="center" vertical="center" wrapText="1"/>
    </xf>
    <xf numFmtId="164" fontId="23" fillId="0" borderId="4" xfId="6" applyNumberFormat="1" applyFont="1" applyBorder="1" applyAlignment="1">
      <alignment horizontal="center" vertical="center" wrapText="1"/>
    </xf>
    <xf numFmtId="167" fontId="8" fillId="0" borderId="4" xfId="1" applyNumberFormat="1" applyFont="1" applyBorder="1" applyAlignment="1">
      <alignment horizontal="center" vertical="center" wrapText="1"/>
    </xf>
    <xf numFmtId="9" fontId="8" fillId="0" borderId="4" xfId="16" applyNumberFormat="1" applyFont="1" applyBorder="1" applyAlignment="1">
      <alignment horizontal="center" vertical="center" wrapText="1"/>
    </xf>
    <xf numFmtId="166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5" xfId="6" applyFont="1" applyBorder="1" applyAlignment="1">
      <alignment horizontal="center" vertical="center" wrapText="1"/>
    </xf>
    <xf numFmtId="0" fontId="23" fillId="0" borderId="5" xfId="6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3" fontId="29" fillId="0" borderId="5" xfId="0" applyNumberFormat="1" applyFont="1" applyBorder="1" applyAlignment="1">
      <alignment horizontal="center" vertical="center" wrapText="1"/>
    </xf>
    <xf numFmtId="3" fontId="8" fillId="0" borderId="5" xfId="15" applyNumberFormat="1" applyFont="1" applyBorder="1" applyAlignment="1">
      <alignment horizontal="center" vertical="center" wrapText="1"/>
    </xf>
    <xf numFmtId="3" fontId="8" fillId="0" borderId="5" xfId="0" applyNumberFormat="1" applyFont="1" applyBorder="1" applyAlignment="1">
      <alignment horizontal="center" vertical="center" wrapText="1"/>
    </xf>
    <xf numFmtId="164" fontId="8" fillId="0" borderId="5" xfId="6" applyNumberFormat="1" applyFont="1" applyBorder="1" applyAlignment="1">
      <alignment horizontal="center" vertical="center" wrapText="1"/>
    </xf>
    <xf numFmtId="164" fontId="8" fillId="0" borderId="5" xfId="1" applyNumberFormat="1" applyFont="1" applyBorder="1" applyAlignment="1">
      <alignment horizontal="center" vertical="center" wrapText="1"/>
    </xf>
    <xf numFmtId="164" fontId="23" fillId="0" borderId="5" xfId="6" applyNumberFormat="1" applyFont="1" applyBorder="1" applyAlignment="1">
      <alignment horizontal="center" vertical="center" wrapText="1"/>
    </xf>
    <xf numFmtId="167" fontId="8" fillId="0" borderId="5" xfId="1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9" fontId="8" fillId="0" borderId="5" xfId="16" applyNumberFormat="1" applyFont="1" applyBorder="1" applyAlignment="1">
      <alignment horizontal="center" vertical="center" wrapText="1"/>
    </xf>
    <xf numFmtId="0" fontId="30" fillId="0" borderId="0" xfId="6" applyFont="1" applyAlignment="1">
      <alignment vertical="center" wrapText="1"/>
    </xf>
    <xf numFmtId="0" fontId="30" fillId="0" borderId="0" xfId="6" applyFont="1" applyAlignment="1">
      <alignment horizontal="center" vertical="center" wrapText="1"/>
    </xf>
    <xf numFmtId="0" fontId="12" fillId="0" borderId="0" xfId="6" applyFont="1" applyAlignment="1">
      <alignment vertical="center" wrapText="1"/>
    </xf>
    <xf numFmtId="0" fontId="12" fillId="0" borderId="0" xfId="6" applyFont="1" applyAlignment="1">
      <alignment horizontal="center" vertical="center" wrapText="1"/>
    </xf>
    <xf numFmtId="0" fontId="19" fillId="0" borderId="0" xfId="6" applyFont="1" applyAlignment="1">
      <alignment horizontal="center" vertical="center" wrapText="1"/>
    </xf>
    <xf numFmtId="0" fontId="31" fillId="0" borderId="0" xfId="6" applyFont="1" applyAlignment="1">
      <alignment vertical="center" wrapText="1"/>
    </xf>
    <xf numFmtId="0" fontId="4" fillId="0" borderId="0" xfId="6" applyFont="1" applyAlignment="1">
      <alignment vertical="center" wrapText="1"/>
    </xf>
    <xf numFmtId="0" fontId="4" fillId="0" borderId="0" xfId="6" applyFont="1" applyAlignment="1">
      <alignment horizontal="center" vertical="center" wrapText="1"/>
    </xf>
    <xf numFmtId="0" fontId="32" fillId="0" borderId="0" xfId="6" applyFont="1" applyAlignment="1">
      <alignment vertical="center" wrapText="1"/>
    </xf>
    <xf numFmtId="0" fontId="17" fillId="0" borderId="0" xfId="6" applyFont="1" applyAlignment="1">
      <alignment vertical="center" wrapText="1"/>
    </xf>
    <xf numFmtId="0" fontId="17" fillId="0" borderId="4" xfId="6" quotePrefix="1" applyFont="1" applyBorder="1" applyAlignment="1">
      <alignment horizontal="center" vertical="center" wrapText="1"/>
    </xf>
    <xf numFmtId="0" fontId="17" fillId="0" borderId="4" xfId="6" applyFont="1" applyBorder="1" applyAlignment="1">
      <alignment vertical="center" wrapText="1"/>
    </xf>
    <xf numFmtId="0" fontId="17" fillId="0" borderId="4" xfId="6" applyFont="1" applyBorder="1" applyAlignment="1">
      <alignment horizontal="center" vertical="center" wrapText="1"/>
    </xf>
    <xf numFmtId="0" fontId="19" fillId="0" borderId="4" xfId="6" applyFont="1" applyBorder="1" applyAlignment="1">
      <alignment horizontal="center" vertical="center" wrapText="1"/>
    </xf>
    <xf numFmtId="3" fontId="17" fillId="0" borderId="4" xfId="6" applyNumberFormat="1" applyFont="1" applyBorder="1" applyAlignment="1">
      <alignment horizontal="center" vertical="center" wrapText="1"/>
    </xf>
    <xf numFmtId="0" fontId="30" fillId="0" borderId="4" xfId="6" applyFont="1" applyBorder="1" applyAlignment="1">
      <alignment horizontal="center" vertical="center" wrapText="1"/>
    </xf>
    <xf numFmtId="0" fontId="22" fillId="0" borderId="4" xfId="0" applyFont="1" applyBorder="1" applyAlignment="1">
      <alignment vertical="center" wrapText="1"/>
    </xf>
    <xf numFmtId="3" fontId="22" fillId="0" borderId="4" xfId="14" applyNumberFormat="1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4" fillId="0" borderId="4" xfId="6" applyFont="1" applyBorder="1" applyAlignment="1">
      <alignment horizontal="center" vertical="center" wrapText="1"/>
    </xf>
    <xf numFmtId="3" fontId="22" fillId="0" borderId="4" xfId="13" applyNumberFormat="1" applyFont="1" applyBorder="1" applyAlignment="1">
      <alignment horizontal="center" vertical="center" wrapText="1"/>
    </xf>
    <xf numFmtId="3" fontId="30" fillId="0" borderId="4" xfId="6" applyNumberFormat="1" applyFont="1" applyBorder="1" applyAlignment="1">
      <alignment horizontal="center" vertical="center" wrapText="1"/>
    </xf>
    <xf numFmtId="0" fontId="33" fillId="0" borderId="4" xfId="6" applyFont="1" applyBorder="1" applyAlignment="1">
      <alignment horizontal="center" vertical="center" wrapText="1"/>
    </xf>
    <xf numFmtId="0" fontId="30" fillId="0" borderId="5" xfId="6" applyFont="1" applyBorder="1" applyAlignment="1">
      <alignment horizontal="center" vertical="center" wrapText="1"/>
    </xf>
    <xf numFmtId="0" fontId="22" fillId="0" borderId="5" xfId="0" applyFont="1" applyBorder="1" applyAlignment="1">
      <alignment vertical="center" wrapText="1"/>
    </xf>
    <xf numFmtId="3" fontId="22" fillId="0" borderId="5" xfId="14" applyNumberFormat="1" applyFont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 wrapText="1"/>
    </xf>
    <xf numFmtId="0" fontId="4" fillId="0" borderId="5" xfId="6" applyFont="1" applyBorder="1" applyAlignment="1">
      <alignment horizontal="center" vertical="center" wrapText="1"/>
    </xf>
    <xf numFmtId="3" fontId="22" fillId="0" borderId="5" xfId="13" applyNumberFormat="1" applyFont="1" applyBorder="1" applyAlignment="1">
      <alignment horizontal="center" vertical="center" wrapText="1"/>
    </xf>
    <xf numFmtId="3" fontId="30" fillId="0" borderId="5" xfId="6" applyNumberFormat="1" applyFont="1" applyBorder="1" applyAlignment="1">
      <alignment horizontal="center" vertical="center" wrapText="1"/>
    </xf>
    <xf numFmtId="0" fontId="33" fillId="0" borderId="5" xfId="6" applyFont="1" applyBorder="1" applyAlignment="1">
      <alignment horizontal="center" vertical="center" wrapText="1"/>
    </xf>
    <xf numFmtId="0" fontId="19" fillId="0" borderId="0" xfId="0" applyFont="1" applyAlignment="1">
      <alignment horizontal="right" vertical="center" wrapText="1"/>
    </xf>
    <xf numFmtId="3" fontId="16" fillId="0" borderId="17" xfId="0" applyNumberFormat="1" applyFont="1" applyBorder="1" applyAlignment="1">
      <alignment horizontal="center" vertical="center" wrapText="1"/>
    </xf>
    <xf numFmtId="0" fontId="34" fillId="0" borderId="0" xfId="6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35" fillId="0" borderId="0" xfId="0" applyFont="1" applyAlignment="1">
      <alignment vertical="center"/>
    </xf>
    <xf numFmtId="0" fontId="35" fillId="0" borderId="0" xfId="0" applyFont="1" applyAlignment="1">
      <alignment horizontal="right" vertical="center"/>
    </xf>
    <xf numFmtId="0" fontId="11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 wrapText="1"/>
    </xf>
    <xf numFmtId="9" fontId="11" fillId="0" borderId="4" xfId="16" applyNumberFormat="1" applyFont="1" applyBorder="1" applyAlignment="1">
      <alignment horizontal="center" vertical="center" wrapText="1"/>
    </xf>
    <xf numFmtId="0" fontId="16" fillId="0" borderId="4" xfId="0" quotePrefix="1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0" fillId="0" borderId="0" xfId="0" applyFont="1" applyAlignment="1">
      <alignment horizontal="left" vertical="center"/>
    </xf>
    <xf numFmtId="9" fontId="10" fillId="0" borderId="0" xfId="16" applyNumberFormat="1" applyFont="1" applyAlignment="1">
      <alignment horizontal="center" vertical="center" wrapText="1"/>
    </xf>
    <xf numFmtId="0" fontId="11" fillId="0" borderId="0" xfId="6" applyFont="1" applyAlignment="1">
      <alignment vertical="center" wrapText="1"/>
    </xf>
    <xf numFmtId="0" fontId="15" fillId="0" borderId="11" xfId="6" applyFont="1" applyBorder="1" applyAlignment="1">
      <alignment vertical="center" wrapText="1"/>
    </xf>
    <xf numFmtId="0" fontId="15" fillId="0" borderId="11" xfId="6" applyFont="1" applyBorder="1" applyAlignment="1">
      <alignment horizontal="right" vertical="center"/>
    </xf>
    <xf numFmtId="9" fontId="34" fillId="0" borderId="0" xfId="16" applyNumberFormat="1" applyFont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3" fontId="16" fillId="0" borderId="3" xfId="0" quotePrefix="1" applyNumberFormat="1" applyFont="1" applyBorder="1" applyAlignment="1">
      <alignment horizontal="center" vertical="center" wrapText="1"/>
    </xf>
    <xf numFmtId="3" fontId="16" fillId="0" borderId="3" xfId="0" applyNumberFormat="1" applyFont="1" applyBorder="1" applyAlignment="1">
      <alignment horizontal="left" vertical="center" wrapText="1"/>
    </xf>
    <xf numFmtId="3" fontId="16" fillId="0" borderId="3" xfId="0" applyNumberFormat="1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3" fontId="15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right" vertical="center"/>
    </xf>
    <xf numFmtId="3" fontId="12" fillId="0" borderId="0" xfId="0" applyNumberFormat="1" applyFont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3" fontId="37" fillId="0" borderId="1" xfId="0" applyNumberFormat="1" applyFont="1" applyBorder="1" applyAlignment="1">
      <alignment horizontal="center" vertical="center" wrapText="1"/>
    </xf>
    <xf numFmtId="3" fontId="12" fillId="0" borderId="3" xfId="0" quotePrefix="1" applyNumberFormat="1" applyFont="1" applyBorder="1" applyAlignment="1">
      <alignment horizontal="center" vertical="center" wrapText="1"/>
    </xf>
    <xf numFmtId="3" fontId="12" fillId="0" borderId="3" xfId="0" applyNumberFormat="1" applyFont="1" applyBorder="1" applyAlignment="1">
      <alignment horizontal="left" vertical="center" wrapText="1"/>
    </xf>
    <xf numFmtId="3" fontId="37" fillId="0" borderId="3" xfId="0" applyNumberFormat="1" applyFont="1" applyBorder="1" applyAlignment="1">
      <alignment horizontal="center" vertical="center" wrapText="1"/>
    </xf>
    <xf numFmtId="9" fontId="12" fillId="0" borderId="0" xfId="16" applyNumberFormat="1" applyFont="1" applyAlignment="1">
      <alignment horizontal="center" vertical="center" wrapText="1"/>
    </xf>
    <xf numFmtId="3" fontId="21" fillId="0" borderId="5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3" fontId="8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3" fontId="6" fillId="0" borderId="0" xfId="0" applyNumberFormat="1" applyFont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36" fillId="0" borderId="4" xfId="0" applyNumberFormat="1" applyFont="1" applyBorder="1" applyAlignment="1">
      <alignment horizontal="center" vertical="center" wrapText="1"/>
    </xf>
    <xf numFmtId="3" fontId="6" fillId="0" borderId="4" xfId="0" quotePrefix="1" applyNumberFormat="1" applyFont="1" applyBorder="1" applyAlignment="1">
      <alignment horizontal="center" vertical="center" wrapText="1"/>
    </xf>
    <xf numFmtId="3" fontId="8" fillId="0" borderId="4" xfId="0" quotePrefix="1" applyNumberFormat="1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left" vertical="center" wrapText="1"/>
    </xf>
    <xf numFmtId="3" fontId="27" fillId="0" borderId="4" xfId="0" applyNumberFormat="1" applyFont="1" applyBorder="1" applyAlignment="1">
      <alignment horizontal="center" vertical="center" wrapText="1"/>
    </xf>
    <xf numFmtId="3" fontId="5" fillId="0" borderId="4" xfId="0" quotePrefix="1" applyNumberFormat="1" applyFont="1" applyBorder="1" applyAlignment="1">
      <alignment horizontal="center" vertical="center" wrapText="1"/>
    </xf>
    <xf numFmtId="3" fontId="23" fillId="0" borderId="0" xfId="0" applyNumberFormat="1" applyFont="1" applyAlignment="1">
      <alignment horizontal="center" vertical="center" wrapText="1"/>
    </xf>
    <xf numFmtId="3" fontId="23" fillId="0" borderId="4" xfId="0" applyNumberFormat="1" applyFont="1" applyBorder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3" fontId="15" fillId="0" borderId="0" xfId="0" applyNumberFormat="1" applyFont="1" applyAlignment="1">
      <alignment horizontal="center" vertical="center" wrapText="1"/>
    </xf>
    <xf numFmtId="3" fontId="10" fillId="0" borderId="17" xfId="0" applyNumberFormat="1" applyFont="1" applyBorder="1" applyAlignment="1">
      <alignment horizontal="center" vertical="center" wrapText="1"/>
    </xf>
    <xf numFmtId="3" fontId="11" fillId="0" borderId="4" xfId="0" quotePrefix="1" applyNumberFormat="1" applyFont="1" applyBorder="1" applyAlignment="1">
      <alignment horizontal="center" vertical="center" wrapText="1"/>
    </xf>
    <xf numFmtId="3" fontId="11" fillId="0" borderId="4" xfId="0" applyNumberFormat="1" applyFont="1" applyBorder="1" applyAlignment="1">
      <alignment horizontal="right" vertical="center" wrapText="1"/>
    </xf>
    <xf numFmtId="165" fontId="10" fillId="0" borderId="4" xfId="0" applyNumberFormat="1" applyFont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2" fillId="0" borderId="6" xfId="0" applyFont="1" applyFill="1" applyBorder="1" applyAlignment="1">
      <alignment horizontal="center" vertical="center" wrapText="1"/>
    </xf>
    <xf numFmtId="3" fontId="12" fillId="0" borderId="3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3" fontId="12" fillId="0" borderId="4" xfId="0" quotePrefix="1" applyNumberFormat="1" applyFont="1" applyFill="1" applyBorder="1" applyAlignment="1">
      <alignment horizontal="center" vertical="center" wrapText="1"/>
    </xf>
    <xf numFmtId="3" fontId="12" fillId="0" borderId="4" xfId="0" applyNumberFormat="1" applyFont="1" applyFill="1" applyBorder="1" applyAlignment="1">
      <alignment horizontal="left" vertical="center" wrapText="1"/>
    </xf>
    <xf numFmtId="3" fontId="12" fillId="0" borderId="4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3" fontId="4" fillId="0" borderId="4" xfId="0" quotePrefix="1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left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1" fillId="0" borderId="0" xfId="0" applyFont="1" applyAlignment="1">
      <alignment vertical="center" wrapText="1"/>
    </xf>
    <xf numFmtId="0" fontId="44" fillId="0" borderId="0" xfId="6" applyFont="1" applyAlignment="1">
      <alignment vertical="center" wrapText="1"/>
    </xf>
    <xf numFmtId="0" fontId="45" fillId="0" borderId="0" xfId="6" applyFont="1" applyAlignment="1">
      <alignment vertical="center" wrapText="1"/>
    </xf>
    <xf numFmtId="0" fontId="41" fillId="0" borderId="0" xfId="0" applyFont="1" applyAlignment="1">
      <alignment horizontal="center" vertical="center" wrapText="1"/>
    </xf>
    <xf numFmtId="0" fontId="45" fillId="0" borderId="0" xfId="0" applyFont="1" applyAlignment="1">
      <alignment vertical="center" wrapText="1"/>
    </xf>
    <xf numFmtId="0" fontId="46" fillId="0" borderId="6" xfId="0" applyFont="1" applyBorder="1" applyAlignment="1">
      <alignment horizontal="center" vertical="center" wrapText="1"/>
    </xf>
    <xf numFmtId="0" fontId="40" fillId="0" borderId="0" xfId="6" applyFont="1" applyAlignment="1">
      <alignment vertical="center" wrapText="1"/>
    </xf>
    <xf numFmtId="0" fontId="39" fillId="0" borderId="0" xfId="0" applyFont="1" applyAlignment="1">
      <alignment horizontal="center" vertical="center" wrapText="1"/>
    </xf>
    <xf numFmtId="0" fontId="47" fillId="0" borderId="6" xfId="0" applyFont="1" applyBorder="1" applyAlignment="1">
      <alignment horizontal="center" vertical="center" wrapText="1"/>
    </xf>
    <xf numFmtId="0" fontId="46" fillId="0" borderId="0" xfId="0" applyFont="1" applyAlignment="1">
      <alignment horizontal="center" vertical="center" wrapText="1"/>
    </xf>
    <xf numFmtId="3" fontId="11" fillId="5" borderId="4" xfId="0" applyNumberFormat="1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41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0" fontId="41" fillId="0" borderId="0" xfId="0" applyFont="1" applyFill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46" fillId="0" borderId="6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5" fillId="0" borderId="11" xfId="0" applyFont="1" applyBorder="1" applyAlignment="1">
      <alignment horizontal="right" vertical="center"/>
    </xf>
    <xf numFmtId="0" fontId="9" fillId="0" borderId="0" xfId="6" applyFont="1" applyAlignment="1">
      <alignment horizontal="left" vertical="center" wrapText="1"/>
    </xf>
    <xf numFmtId="0" fontId="22" fillId="0" borderId="0" xfId="6" applyFont="1" applyAlignment="1">
      <alignment horizontal="left" vertical="center" wrapText="1"/>
    </xf>
    <xf numFmtId="0" fontId="20" fillId="0" borderId="6" xfId="6" applyFont="1" applyBorder="1" applyAlignment="1">
      <alignment horizontal="center" vertical="center" wrapText="1"/>
    </xf>
    <xf numFmtId="0" fontId="6" fillId="0" borderId="6" xfId="6" applyFont="1" applyBorder="1" applyAlignment="1">
      <alignment horizontal="center" vertical="center" wrapText="1"/>
    </xf>
    <xf numFmtId="0" fontId="20" fillId="0" borderId="1" xfId="6" applyFont="1" applyBorder="1" applyAlignment="1">
      <alignment horizontal="center" vertical="center" wrapText="1"/>
    </xf>
    <xf numFmtId="0" fontId="25" fillId="0" borderId="0" xfId="6" applyFont="1" applyAlignment="1">
      <alignment horizontal="center" vertical="center" wrapText="1"/>
    </xf>
    <xf numFmtId="0" fontId="26" fillId="0" borderId="0" xfId="6" applyFont="1" applyAlignment="1">
      <alignment horizontal="center" vertical="center" wrapText="1"/>
    </xf>
    <xf numFmtId="0" fontId="8" fillId="0" borderId="11" xfId="6" applyFont="1" applyBorder="1" applyAlignment="1">
      <alignment horizontal="center" vertical="center" wrapText="1"/>
    </xf>
    <xf numFmtId="0" fontId="20" fillId="0" borderId="16" xfId="6" applyFont="1" applyBorder="1" applyAlignment="1">
      <alignment horizontal="center" vertical="center" wrapText="1"/>
    </xf>
    <xf numFmtId="0" fontId="20" fillId="0" borderId="2" xfId="6" applyFont="1" applyBorder="1" applyAlignment="1">
      <alignment horizontal="center" vertical="center" wrapText="1"/>
    </xf>
    <xf numFmtId="0" fontId="6" fillId="0" borderId="1" xfId="6" applyFont="1" applyBorder="1" applyAlignment="1">
      <alignment horizontal="center" vertical="center" wrapText="1"/>
    </xf>
    <xf numFmtId="0" fontId="43" fillId="0" borderId="0" xfId="6" applyFont="1" applyAlignment="1">
      <alignment horizontal="center" vertical="center" wrapText="1"/>
    </xf>
    <xf numFmtId="0" fontId="20" fillId="0" borderId="13" xfId="6" applyFont="1" applyBorder="1" applyAlignment="1">
      <alignment horizontal="center" vertical="center" wrapText="1"/>
    </xf>
    <xf numFmtId="0" fontId="20" fillId="0" borderId="14" xfId="6" applyFont="1" applyBorder="1" applyAlignment="1">
      <alignment horizontal="center" vertical="center" wrapText="1"/>
    </xf>
    <xf numFmtId="0" fontId="20" fillId="0" borderId="15" xfId="6" applyFont="1" applyBorder="1" applyAlignment="1">
      <alignment horizontal="center" vertical="center" wrapText="1"/>
    </xf>
    <xf numFmtId="0" fontId="47" fillId="0" borderId="6" xfId="6" applyFont="1" applyBorder="1" applyAlignment="1">
      <alignment horizontal="center" vertical="center" wrapText="1"/>
    </xf>
    <xf numFmtId="0" fontId="32" fillId="0" borderId="6" xfId="6" applyFont="1" applyBorder="1" applyAlignment="1">
      <alignment horizontal="center" vertical="center" wrapText="1"/>
    </xf>
    <xf numFmtId="0" fontId="19" fillId="0" borderId="0" xfId="6" applyFont="1" applyAlignment="1">
      <alignment horizontal="center" vertical="center" wrapText="1"/>
    </xf>
    <xf numFmtId="0" fontId="13" fillId="0" borderId="0" xfId="6" applyFont="1" applyAlignment="1">
      <alignment horizontal="center" vertical="center" wrapText="1"/>
    </xf>
    <xf numFmtId="0" fontId="41" fillId="0" borderId="0" xfId="6" applyFont="1" applyAlignment="1">
      <alignment horizontal="center" vertical="center" wrapText="1"/>
    </xf>
    <xf numFmtId="0" fontId="15" fillId="0" borderId="11" xfId="6" applyFont="1" applyBorder="1" applyAlignment="1">
      <alignment horizontal="center" vertical="center" wrapText="1"/>
    </xf>
    <xf numFmtId="0" fontId="32" fillId="0" borderId="1" xfId="6" applyFont="1" applyBorder="1" applyAlignment="1">
      <alignment horizontal="center" vertical="center" wrapText="1"/>
    </xf>
    <xf numFmtId="0" fontId="32" fillId="0" borderId="16" xfId="6" applyFont="1" applyBorder="1" applyAlignment="1">
      <alignment horizontal="center" vertical="center" wrapText="1"/>
    </xf>
    <xf numFmtId="0" fontId="32" fillId="0" borderId="2" xfId="6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6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 wrapText="1"/>
    </xf>
    <xf numFmtId="0" fontId="10" fillId="0" borderId="0" xfId="6" applyFont="1" applyAlignment="1">
      <alignment horizontal="center" vertical="center" wrapText="1"/>
    </xf>
    <xf numFmtId="0" fontId="42" fillId="0" borderId="0" xfId="6" applyFont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3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3" fontId="10" fillId="0" borderId="4" xfId="0" applyNumberFormat="1" applyFont="1" applyBorder="1" applyAlignment="1">
      <alignment horizontal="left" vertical="center" wrapText="1"/>
    </xf>
  </cellXfs>
  <cellStyles count="17">
    <cellStyle name="Comma" xfId="1" builtinId="3"/>
    <cellStyle name="Comma 10" xfId="2"/>
    <cellStyle name="Comma 2" xfId="3"/>
    <cellStyle name="Comma 2 10" xfId="4"/>
    <cellStyle name="Comma 3" xfId="5"/>
    <cellStyle name="Normal" xfId="0" builtinId="0"/>
    <cellStyle name="Normal 11 3" xfId="6"/>
    <cellStyle name="Normal 19" xfId="7"/>
    <cellStyle name="Normal 2 11" xfId="8"/>
    <cellStyle name="Normal 2 2 2" xfId="9"/>
    <cellStyle name="Normal 3" xfId="10"/>
    <cellStyle name="Normal 4" xfId="11"/>
    <cellStyle name="Normal 4 2" xfId="12"/>
    <cellStyle name="Normal_Bieu mau (CV )" xfId="13"/>
    <cellStyle name="Normal_Sheet1 2" xfId="14"/>
    <cellStyle name="Normal_Sheet1 4" xfId="15"/>
    <cellStyle name="Percent" xfId="1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externalLink" Target="externalLinks/externalLink11.xml"/><Relationship Id="rId39" Type="http://schemas.openxmlformats.org/officeDocument/2006/relationships/externalLink" Target="externalLinks/externalLink24.xml"/><Relationship Id="rId21" Type="http://schemas.openxmlformats.org/officeDocument/2006/relationships/externalLink" Target="externalLinks/externalLink6.xml"/><Relationship Id="rId34" Type="http://schemas.openxmlformats.org/officeDocument/2006/relationships/externalLink" Target="externalLinks/externalLink19.xml"/><Relationship Id="rId42" Type="http://schemas.openxmlformats.org/officeDocument/2006/relationships/externalLink" Target="externalLinks/externalLink27.xml"/><Relationship Id="rId47" Type="http://schemas.openxmlformats.org/officeDocument/2006/relationships/externalLink" Target="externalLinks/externalLink32.xml"/><Relationship Id="rId50" Type="http://schemas.openxmlformats.org/officeDocument/2006/relationships/externalLink" Target="externalLinks/externalLink35.xml"/><Relationship Id="rId55" Type="http://schemas.openxmlformats.org/officeDocument/2006/relationships/externalLink" Target="externalLinks/externalLink40.xml"/><Relationship Id="rId63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4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9.xml"/><Relationship Id="rId32" Type="http://schemas.openxmlformats.org/officeDocument/2006/relationships/externalLink" Target="externalLinks/externalLink17.xml"/><Relationship Id="rId37" Type="http://schemas.openxmlformats.org/officeDocument/2006/relationships/externalLink" Target="externalLinks/externalLink22.xml"/><Relationship Id="rId40" Type="http://schemas.openxmlformats.org/officeDocument/2006/relationships/externalLink" Target="externalLinks/externalLink25.xml"/><Relationship Id="rId45" Type="http://schemas.openxmlformats.org/officeDocument/2006/relationships/externalLink" Target="externalLinks/externalLink30.xml"/><Relationship Id="rId53" Type="http://schemas.openxmlformats.org/officeDocument/2006/relationships/externalLink" Target="externalLinks/externalLink38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customXml" Target="../customXml/item1.xml"/><Relationship Id="rId19" Type="http://schemas.openxmlformats.org/officeDocument/2006/relationships/externalLink" Target="externalLinks/externalLink4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7.xml"/><Relationship Id="rId27" Type="http://schemas.openxmlformats.org/officeDocument/2006/relationships/externalLink" Target="externalLinks/externalLink12.xml"/><Relationship Id="rId30" Type="http://schemas.openxmlformats.org/officeDocument/2006/relationships/externalLink" Target="externalLinks/externalLink15.xml"/><Relationship Id="rId35" Type="http://schemas.openxmlformats.org/officeDocument/2006/relationships/externalLink" Target="externalLinks/externalLink20.xml"/><Relationship Id="rId43" Type="http://schemas.openxmlformats.org/officeDocument/2006/relationships/externalLink" Target="externalLinks/externalLink28.xml"/><Relationship Id="rId48" Type="http://schemas.openxmlformats.org/officeDocument/2006/relationships/externalLink" Target="externalLinks/externalLink33.xml"/><Relationship Id="rId56" Type="http://schemas.openxmlformats.org/officeDocument/2006/relationships/externalLink" Target="externalLinks/externalLink4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6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externalLink" Target="externalLinks/externalLink10.xml"/><Relationship Id="rId33" Type="http://schemas.openxmlformats.org/officeDocument/2006/relationships/externalLink" Target="externalLinks/externalLink18.xml"/><Relationship Id="rId38" Type="http://schemas.openxmlformats.org/officeDocument/2006/relationships/externalLink" Target="externalLinks/externalLink23.xml"/><Relationship Id="rId46" Type="http://schemas.openxmlformats.org/officeDocument/2006/relationships/externalLink" Target="externalLinks/externalLink31.xml"/><Relationship Id="rId59" Type="http://schemas.openxmlformats.org/officeDocument/2006/relationships/sharedStrings" Target="sharedStrings.xml"/><Relationship Id="rId20" Type="http://schemas.openxmlformats.org/officeDocument/2006/relationships/externalLink" Target="externalLinks/externalLink5.xml"/><Relationship Id="rId41" Type="http://schemas.openxmlformats.org/officeDocument/2006/relationships/externalLink" Target="externalLinks/externalLink26.xml"/><Relationship Id="rId54" Type="http://schemas.openxmlformats.org/officeDocument/2006/relationships/externalLink" Target="externalLinks/externalLink39.xml"/><Relationship Id="rId62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8.xml"/><Relationship Id="rId28" Type="http://schemas.openxmlformats.org/officeDocument/2006/relationships/externalLink" Target="externalLinks/externalLink13.xml"/><Relationship Id="rId36" Type="http://schemas.openxmlformats.org/officeDocument/2006/relationships/externalLink" Target="externalLinks/externalLink21.xml"/><Relationship Id="rId49" Type="http://schemas.openxmlformats.org/officeDocument/2006/relationships/externalLink" Target="externalLinks/externalLink34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31" Type="http://schemas.openxmlformats.org/officeDocument/2006/relationships/externalLink" Target="externalLinks/externalLink16.xml"/><Relationship Id="rId44" Type="http://schemas.openxmlformats.org/officeDocument/2006/relationships/externalLink" Target="externalLinks/externalLink29.xml"/><Relationship Id="rId52" Type="http://schemas.openxmlformats.org/officeDocument/2006/relationships/externalLink" Target="externalLinks/externalLink37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" name="Text Box 26"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" name="Text Box 27"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" name="Text Box 28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" name="Text Box 29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" name="Text Box 30"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" name="Text Box 31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" name="Text Box 32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" name="Text Box 33">
          <a:extLst>
            <a:ext uri="{FF2B5EF4-FFF2-40B4-BE49-F238E27FC236}">
              <a16:creationId xmlns="" xmlns:a16="http://schemas.microsoft.com/office/drawing/2014/main" id="{00000000-0008-0000-0B00-00000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" name="Text Box 26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" name="Text Box 27">
          <a:extLst>
            <a:ext uri="{FF2B5EF4-FFF2-40B4-BE49-F238E27FC236}">
              <a16:creationId xmlns="" xmlns:a16="http://schemas.microsoft.com/office/drawing/2014/main" id="{00000000-0008-0000-0B00-00000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" name="Text Box 28">
          <a:extLst>
            <a:ext uri="{FF2B5EF4-FFF2-40B4-BE49-F238E27FC236}">
              <a16:creationId xmlns="" xmlns:a16="http://schemas.microsoft.com/office/drawing/2014/main" id="{00000000-0008-0000-0B00-00000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" name="Text Box 29">
          <a:extLst>
            <a:ext uri="{FF2B5EF4-FFF2-40B4-BE49-F238E27FC236}">
              <a16:creationId xmlns="" xmlns:a16="http://schemas.microsoft.com/office/drawing/2014/main" id="{00000000-0008-0000-0B00-00000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" name="Text Box 30">
          <a:extLst>
            <a:ext uri="{FF2B5EF4-FFF2-40B4-BE49-F238E27FC236}">
              <a16:creationId xmlns="" xmlns:a16="http://schemas.microsoft.com/office/drawing/2014/main" id="{00000000-0008-0000-0B00-00001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" name="Text Box 31">
          <a:extLst>
            <a:ext uri="{FF2B5EF4-FFF2-40B4-BE49-F238E27FC236}">
              <a16:creationId xmlns="" xmlns:a16="http://schemas.microsoft.com/office/drawing/2014/main" id="{00000000-0008-0000-0B00-00001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" name="Text Box 32">
          <a:extLst>
            <a:ext uri="{FF2B5EF4-FFF2-40B4-BE49-F238E27FC236}">
              <a16:creationId xmlns="" xmlns:a16="http://schemas.microsoft.com/office/drawing/2014/main" id="{00000000-0008-0000-0B00-00001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" name="Text Box 33">
          <a:extLst>
            <a:ext uri="{FF2B5EF4-FFF2-40B4-BE49-F238E27FC236}">
              <a16:creationId xmlns="" xmlns:a16="http://schemas.microsoft.com/office/drawing/2014/main" id="{00000000-0008-0000-0B00-00001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" name="Text Box 26">
          <a:extLst>
            <a:ext uri="{FF2B5EF4-FFF2-40B4-BE49-F238E27FC236}">
              <a16:creationId xmlns="" xmlns:a16="http://schemas.microsoft.com/office/drawing/2014/main" id="{00000000-0008-0000-0B00-00001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" name="Text Box 27">
          <a:extLst>
            <a:ext uri="{FF2B5EF4-FFF2-40B4-BE49-F238E27FC236}">
              <a16:creationId xmlns="" xmlns:a16="http://schemas.microsoft.com/office/drawing/2014/main" id="{00000000-0008-0000-0B00-00001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" name="Text Box 28">
          <a:extLst>
            <a:ext uri="{FF2B5EF4-FFF2-40B4-BE49-F238E27FC236}">
              <a16:creationId xmlns="" xmlns:a16="http://schemas.microsoft.com/office/drawing/2014/main" id="{00000000-0008-0000-0B00-00001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" name="Text Box 29">
          <a:extLst>
            <a:ext uri="{FF2B5EF4-FFF2-40B4-BE49-F238E27FC236}">
              <a16:creationId xmlns="" xmlns:a16="http://schemas.microsoft.com/office/drawing/2014/main" id="{00000000-0008-0000-0B00-00001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" name="Text Box 30">
          <a:extLst>
            <a:ext uri="{FF2B5EF4-FFF2-40B4-BE49-F238E27FC236}">
              <a16:creationId xmlns="" xmlns:a16="http://schemas.microsoft.com/office/drawing/2014/main" id="{00000000-0008-0000-0B00-00001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" name="Text Box 31">
          <a:extLst>
            <a:ext uri="{FF2B5EF4-FFF2-40B4-BE49-F238E27FC236}">
              <a16:creationId xmlns="" xmlns:a16="http://schemas.microsoft.com/office/drawing/2014/main" id="{00000000-0008-0000-0B00-00001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" name="Text Box 32">
          <a:extLst>
            <a:ext uri="{FF2B5EF4-FFF2-40B4-BE49-F238E27FC236}">
              <a16:creationId xmlns="" xmlns:a16="http://schemas.microsoft.com/office/drawing/2014/main" id="{00000000-0008-0000-0B00-00001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" name="Text Box 33">
          <a:extLst>
            <a:ext uri="{FF2B5EF4-FFF2-40B4-BE49-F238E27FC236}">
              <a16:creationId xmlns="" xmlns:a16="http://schemas.microsoft.com/office/drawing/2014/main" id="{00000000-0008-0000-0B00-00001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" name="Text Box 26">
          <a:extLst>
            <a:ext uri="{FF2B5EF4-FFF2-40B4-BE49-F238E27FC236}">
              <a16:creationId xmlns="" xmlns:a16="http://schemas.microsoft.com/office/drawing/2014/main" id="{00000000-0008-0000-0B00-00001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" name="Text Box 27">
          <a:extLst>
            <a:ext uri="{FF2B5EF4-FFF2-40B4-BE49-F238E27FC236}">
              <a16:creationId xmlns="" xmlns:a16="http://schemas.microsoft.com/office/drawing/2014/main" id="{00000000-0008-0000-0B00-00001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" name="Text Box 28">
          <a:extLst>
            <a:ext uri="{FF2B5EF4-FFF2-40B4-BE49-F238E27FC236}">
              <a16:creationId xmlns="" xmlns:a16="http://schemas.microsoft.com/office/drawing/2014/main" id="{00000000-0008-0000-0B00-00001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" name="Text Box 26">
          <a:extLst>
            <a:ext uri="{FF2B5EF4-FFF2-40B4-BE49-F238E27FC236}">
              <a16:creationId xmlns="" xmlns:a16="http://schemas.microsoft.com/office/drawing/2014/main" id="{00000000-0008-0000-0B00-00001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" name="Text Box 27">
          <a:extLst>
            <a:ext uri="{FF2B5EF4-FFF2-40B4-BE49-F238E27FC236}">
              <a16:creationId xmlns="" xmlns:a16="http://schemas.microsoft.com/office/drawing/2014/main" id="{00000000-0008-0000-0B00-00002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" name="Text Box 28">
          <a:extLst>
            <a:ext uri="{FF2B5EF4-FFF2-40B4-BE49-F238E27FC236}">
              <a16:creationId xmlns="" xmlns:a16="http://schemas.microsoft.com/office/drawing/2014/main" id="{00000000-0008-0000-0B00-00002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" name="Text Box 29">
          <a:extLst>
            <a:ext uri="{FF2B5EF4-FFF2-40B4-BE49-F238E27FC236}">
              <a16:creationId xmlns="" xmlns:a16="http://schemas.microsoft.com/office/drawing/2014/main" id="{00000000-0008-0000-0B00-00002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" name="Text Box 30">
          <a:extLst>
            <a:ext uri="{FF2B5EF4-FFF2-40B4-BE49-F238E27FC236}">
              <a16:creationId xmlns="" xmlns:a16="http://schemas.microsoft.com/office/drawing/2014/main" id="{00000000-0008-0000-0B00-00002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" name="Text Box 31">
          <a:extLst>
            <a:ext uri="{FF2B5EF4-FFF2-40B4-BE49-F238E27FC236}">
              <a16:creationId xmlns="" xmlns:a16="http://schemas.microsoft.com/office/drawing/2014/main" id="{00000000-0008-0000-0B00-00002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" name="Text Box 32">
          <a:extLst>
            <a:ext uri="{FF2B5EF4-FFF2-40B4-BE49-F238E27FC236}">
              <a16:creationId xmlns="" xmlns:a16="http://schemas.microsoft.com/office/drawing/2014/main" id="{00000000-0008-0000-0B00-00002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" name="Text Box 33">
          <a:extLst>
            <a:ext uri="{FF2B5EF4-FFF2-40B4-BE49-F238E27FC236}">
              <a16:creationId xmlns="" xmlns:a16="http://schemas.microsoft.com/office/drawing/2014/main" id="{00000000-0008-0000-0B00-00002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" name="Text Box 26">
          <a:extLst>
            <a:ext uri="{FF2B5EF4-FFF2-40B4-BE49-F238E27FC236}">
              <a16:creationId xmlns="" xmlns:a16="http://schemas.microsoft.com/office/drawing/2014/main" id="{00000000-0008-0000-0B00-00002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" name="Text Box 27">
          <a:extLst>
            <a:ext uri="{FF2B5EF4-FFF2-40B4-BE49-F238E27FC236}">
              <a16:creationId xmlns="" xmlns:a16="http://schemas.microsoft.com/office/drawing/2014/main" id="{00000000-0008-0000-0B00-00002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" name="Text Box 28">
          <a:extLst>
            <a:ext uri="{FF2B5EF4-FFF2-40B4-BE49-F238E27FC236}">
              <a16:creationId xmlns="" xmlns:a16="http://schemas.microsoft.com/office/drawing/2014/main" id="{00000000-0008-0000-0B00-00002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" name="Text Box 29">
          <a:extLst>
            <a:ext uri="{FF2B5EF4-FFF2-40B4-BE49-F238E27FC236}">
              <a16:creationId xmlns="" xmlns:a16="http://schemas.microsoft.com/office/drawing/2014/main" id="{00000000-0008-0000-0B00-00002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" name="Text Box 30">
          <a:extLst>
            <a:ext uri="{FF2B5EF4-FFF2-40B4-BE49-F238E27FC236}">
              <a16:creationId xmlns="" xmlns:a16="http://schemas.microsoft.com/office/drawing/2014/main" id="{00000000-0008-0000-0B00-00002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" name="Text Box 31">
          <a:extLst>
            <a:ext uri="{FF2B5EF4-FFF2-40B4-BE49-F238E27FC236}">
              <a16:creationId xmlns="" xmlns:a16="http://schemas.microsoft.com/office/drawing/2014/main" id="{00000000-0008-0000-0B00-00002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" name="Text Box 32">
          <a:extLst>
            <a:ext uri="{FF2B5EF4-FFF2-40B4-BE49-F238E27FC236}">
              <a16:creationId xmlns="" xmlns:a16="http://schemas.microsoft.com/office/drawing/2014/main" id="{00000000-0008-0000-0B00-00002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" name="Text Box 33">
          <a:extLst>
            <a:ext uri="{FF2B5EF4-FFF2-40B4-BE49-F238E27FC236}">
              <a16:creationId xmlns="" xmlns:a16="http://schemas.microsoft.com/office/drawing/2014/main" id="{00000000-0008-0000-0B00-00002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" name="Text Box 26">
          <a:extLst>
            <a:ext uri="{FF2B5EF4-FFF2-40B4-BE49-F238E27FC236}">
              <a16:creationId xmlns="" xmlns:a16="http://schemas.microsoft.com/office/drawing/2014/main" id="{00000000-0008-0000-0B00-00002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" name="Text Box 27">
          <a:extLst>
            <a:ext uri="{FF2B5EF4-FFF2-40B4-BE49-F238E27FC236}">
              <a16:creationId xmlns="" xmlns:a16="http://schemas.microsoft.com/office/drawing/2014/main" id="{00000000-0008-0000-0B00-00003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" name="Text Box 28">
          <a:extLst>
            <a:ext uri="{FF2B5EF4-FFF2-40B4-BE49-F238E27FC236}">
              <a16:creationId xmlns="" xmlns:a16="http://schemas.microsoft.com/office/drawing/2014/main" id="{00000000-0008-0000-0B00-00003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" name="Text Box 29">
          <a:extLst>
            <a:ext uri="{FF2B5EF4-FFF2-40B4-BE49-F238E27FC236}">
              <a16:creationId xmlns="" xmlns:a16="http://schemas.microsoft.com/office/drawing/2014/main" id="{00000000-0008-0000-0B00-00003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" name="Text Box 30">
          <a:extLst>
            <a:ext uri="{FF2B5EF4-FFF2-40B4-BE49-F238E27FC236}">
              <a16:creationId xmlns="" xmlns:a16="http://schemas.microsoft.com/office/drawing/2014/main" id="{00000000-0008-0000-0B00-00003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" name="Text Box 31">
          <a:extLst>
            <a:ext uri="{FF2B5EF4-FFF2-40B4-BE49-F238E27FC236}">
              <a16:creationId xmlns="" xmlns:a16="http://schemas.microsoft.com/office/drawing/2014/main" id="{00000000-0008-0000-0B00-00003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" name="Text Box 32">
          <a:extLst>
            <a:ext uri="{FF2B5EF4-FFF2-40B4-BE49-F238E27FC236}">
              <a16:creationId xmlns="" xmlns:a16="http://schemas.microsoft.com/office/drawing/2014/main" id="{00000000-0008-0000-0B00-00003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4" name="Text Box 33">
          <a:extLst>
            <a:ext uri="{FF2B5EF4-FFF2-40B4-BE49-F238E27FC236}">
              <a16:creationId xmlns="" xmlns:a16="http://schemas.microsoft.com/office/drawing/2014/main" id="{00000000-0008-0000-0B00-00003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5" name="Text Box 26">
          <a:extLst>
            <a:ext uri="{FF2B5EF4-FFF2-40B4-BE49-F238E27FC236}">
              <a16:creationId xmlns="" xmlns:a16="http://schemas.microsoft.com/office/drawing/2014/main" id="{00000000-0008-0000-0B00-00003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6" name="Text Box 27">
          <a:extLst>
            <a:ext uri="{FF2B5EF4-FFF2-40B4-BE49-F238E27FC236}">
              <a16:creationId xmlns="" xmlns:a16="http://schemas.microsoft.com/office/drawing/2014/main" id="{00000000-0008-0000-0B00-00003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7" name="Text Box 28">
          <a:extLst>
            <a:ext uri="{FF2B5EF4-FFF2-40B4-BE49-F238E27FC236}">
              <a16:creationId xmlns="" xmlns:a16="http://schemas.microsoft.com/office/drawing/2014/main" id="{00000000-0008-0000-0B00-00003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8" name="Text Box 26">
          <a:extLst>
            <a:ext uri="{FF2B5EF4-FFF2-40B4-BE49-F238E27FC236}">
              <a16:creationId xmlns="" xmlns:a16="http://schemas.microsoft.com/office/drawing/2014/main" id="{00000000-0008-0000-0B00-00003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9" name="Text Box 27">
          <a:extLst>
            <a:ext uri="{FF2B5EF4-FFF2-40B4-BE49-F238E27FC236}">
              <a16:creationId xmlns="" xmlns:a16="http://schemas.microsoft.com/office/drawing/2014/main" id="{00000000-0008-0000-0B00-00003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0" name="Text Box 28">
          <a:extLst>
            <a:ext uri="{FF2B5EF4-FFF2-40B4-BE49-F238E27FC236}">
              <a16:creationId xmlns="" xmlns:a16="http://schemas.microsoft.com/office/drawing/2014/main" id="{00000000-0008-0000-0B00-00003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1" name="Text Box 29">
          <a:extLst>
            <a:ext uri="{FF2B5EF4-FFF2-40B4-BE49-F238E27FC236}">
              <a16:creationId xmlns="" xmlns:a16="http://schemas.microsoft.com/office/drawing/2014/main" id="{00000000-0008-0000-0B00-00003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2" name="Text Box 30">
          <a:extLst>
            <a:ext uri="{FF2B5EF4-FFF2-40B4-BE49-F238E27FC236}">
              <a16:creationId xmlns="" xmlns:a16="http://schemas.microsoft.com/office/drawing/2014/main" id="{00000000-0008-0000-0B00-00003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3" name="Text Box 31">
          <a:extLst>
            <a:ext uri="{FF2B5EF4-FFF2-40B4-BE49-F238E27FC236}">
              <a16:creationId xmlns="" xmlns:a16="http://schemas.microsoft.com/office/drawing/2014/main" id="{00000000-0008-0000-0B00-00003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4" name="Text Box 32">
          <a:extLst>
            <a:ext uri="{FF2B5EF4-FFF2-40B4-BE49-F238E27FC236}">
              <a16:creationId xmlns="" xmlns:a16="http://schemas.microsoft.com/office/drawing/2014/main" id="{00000000-0008-0000-0B00-00004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5" name="Text Box 33">
          <a:extLst>
            <a:ext uri="{FF2B5EF4-FFF2-40B4-BE49-F238E27FC236}">
              <a16:creationId xmlns="" xmlns:a16="http://schemas.microsoft.com/office/drawing/2014/main" id="{00000000-0008-0000-0B00-00004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6" name="Text Box 26">
          <a:extLst>
            <a:ext uri="{FF2B5EF4-FFF2-40B4-BE49-F238E27FC236}">
              <a16:creationId xmlns="" xmlns:a16="http://schemas.microsoft.com/office/drawing/2014/main" id="{00000000-0008-0000-0B00-00004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7" name="Text Box 27">
          <a:extLst>
            <a:ext uri="{FF2B5EF4-FFF2-40B4-BE49-F238E27FC236}">
              <a16:creationId xmlns="" xmlns:a16="http://schemas.microsoft.com/office/drawing/2014/main" id="{00000000-0008-0000-0B00-00004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8" name="Text Box 28">
          <a:extLst>
            <a:ext uri="{FF2B5EF4-FFF2-40B4-BE49-F238E27FC236}">
              <a16:creationId xmlns="" xmlns:a16="http://schemas.microsoft.com/office/drawing/2014/main" id="{00000000-0008-0000-0B00-00004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69" name="Text Box 29">
          <a:extLst>
            <a:ext uri="{FF2B5EF4-FFF2-40B4-BE49-F238E27FC236}">
              <a16:creationId xmlns="" xmlns:a16="http://schemas.microsoft.com/office/drawing/2014/main" id="{00000000-0008-0000-0B00-00004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0" name="Text Box 30">
          <a:extLst>
            <a:ext uri="{FF2B5EF4-FFF2-40B4-BE49-F238E27FC236}">
              <a16:creationId xmlns="" xmlns:a16="http://schemas.microsoft.com/office/drawing/2014/main" id="{00000000-0008-0000-0B00-00004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1" name="Text Box 31">
          <a:extLst>
            <a:ext uri="{FF2B5EF4-FFF2-40B4-BE49-F238E27FC236}">
              <a16:creationId xmlns="" xmlns:a16="http://schemas.microsoft.com/office/drawing/2014/main" id="{00000000-0008-0000-0B00-00004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2" name="Text Box 32">
          <a:extLst>
            <a:ext uri="{FF2B5EF4-FFF2-40B4-BE49-F238E27FC236}">
              <a16:creationId xmlns="" xmlns:a16="http://schemas.microsoft.com/office/drawing/2014/main" id="{00000000-0008-0000-0B00-00004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3" name="Text Box 33">
          <a:extLst>
            <a:ext uri="{FF2B5EF4-FFF2-40B4-BE49-F238E27FC236}">
              <a16:creationId xmlns="" xmlns:a16="http://schemas.microsoft.com/office/drawing/2014/main" id="{00000000-0008-0000-0B00-00004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4" name="Text Box 26">
          <a:extLst>
            <a:ext uri="{FF2B5EF4-FFF2-40B4-BE49-F238E27FC236}">
              <a16:creationId xmlns="" xmlns:a16="http://schemas.microsoft.com/office/drawing/2014/main" id="{00000000-0008-0000-0B00-00004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5" name="Text Box 27">
          <a:extLst>
            <a:ext uri="{FF2B5EF4-FFF2-40B4-BE49-F238E27FC236}">
              <a16:creationId xmlns="" xmlns:a16="http://schemas.microsoft.com/office/drawing/2014/main" id="{00000000-0008-0000-0B00-00004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6" name="Text Box 28">
          <a:extLst>
            <a:ext uri="{FF2B5EF4-FFF2-40B4-BE49-F238E27FC236}">
              <a16:creationId xmlns="" xmlns:a16="http://schemas.microsoft.com/office/drawing/2014/main" id="{00000000-0008-0000-0B00-00004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7" name="Text Box 29">
          <a:extLst>
            <a:ext uri="{FF2B5EF4-FFF2-40B4-BE49-F238E27FC236}">
              <a16:creationId xmlns="" xmlns:a16="http://schemas.microsoft.com/office/drawing/2014/main" id="{00000000-0008-0000-0B00-00004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8" name="Text Box 30">
          <a:extLst>
            <a:ext uri="{FF2B5EF4-FFF2-40B4-BE49-F238E27FC236}">
              <a16:creationId xmlns="" xmlns:a16="http://schemas.microsoft.com/office/drawing/2014/main" id="{00000000-0008-0000-0B00-00004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79" name="Text Box 31">
          <a:extLst>
            <a:ext uri="{FF2B5EF4-FFF2-40B4-BE49-F238E27FC236}">
              <a16:creationId xmlns="" xmlns:a16="http://schemas.microsoft.com/office/drawing/2014/main" id="{00000000-0008-0000-0B00-00004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0" name="Text Box 32">
          <a:extLst>
            <a:ext uri="{FF2B5EF4-FFF2-40B4-BE49-F238E27FC236}">
              <a16:creationId xmlns="" xmlns:a16="http://schemas.microsoft.com/office/drawing/2014/main" id="{00000000-0008-0000-0B00-00005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1" name="Text Box 33">
          <a:extLst>
            <a:ext uri="{FF2B5EF4-FFF2-40B4-BE49-F238E27FC236}">
              <a16:creationId xmlns="" xmlns:a16="http://schemas.microsoft.com/office/drawing/2014/main" id="{00000000-0008-0000-0B00-00005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2" name="Text Box 26">
          <a:extLst>
            <a:ext uri="{FF2B5EF4-FFF2-40B4-BE49-F238E27FC236}">
              <a16:creationId xmlns="" xmlns:a16="http://schemas.microsoft.com/office/drawing/2014/main" id="{00000000-0008-0000-0B00-00005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3" name="Text Box 27">
          <a:extLst>
            <a:ext uri="{FF2B5EF4-FFF2-40B4-BE49-F238E27FC236}">
              <a16:creationId xmlns="" xmlns:a16="http://schemas.microsoft.com/office/drawing/2014/main" id="{00000000-0008-0000-0B00-00005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4" name="Text Box 28">
          <a:extLst>
            <a:ext uri="{FF2B5EF4-FFF2-40B4-BE49-F238E27FC236}">
              <a16:creationId xmlns="" xmlns:a16="http://schemas.microsoft.com/office/drawing/2014/main" id="{00000000-0008-0000-0B00-00005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5" name="Text Box 26">
          <a:extLst>
            <a:ext uri="{FF2B5EF4-FFF2-40B4-BE49-F238E27FC236}">
              <a16:creationId xmlns="" xmlns:a16="http://schemas.microsoft.com/office/drawing/2014/main" id="{00000000-0008-0000-0B00-00005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6" name="Text Box 27">
          <a:extLst>
            <a:ext uri="{FF2B5EF4-FFF2-40B4-BE49-F238E27FC236}">
              <a16:creationId xmlns="" xmlns:a16="http://schemas.microsoft.com/office/drawing/2014/main" id="{00000000-0008-0000-0B00-00005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7" name="Text Box 28">
          <a:extLst>
            <a:ext uri="{FF2B5EF4-FFF2-40B4-BE49-F238E27FC236}">
              <a16:creationId xmlns="" xmlns:a16="http://schemas.microsoft.com/office/drawing/2014/main" id="{00000000-0008-0000-0B00-00005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8" name="Text Box 29">
          <a:extLst>
            <a:ext uri="{FF2B5EF4-FFF2-40B4-BE49-F238E27FC236}">
              <a16:creationId xmlns="" xmlns:a16="http://schemas.microsoft.com/office/drawing/2014/main" id="{00000000-0008-0000-0B00-00005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89" name="Text Box 30">
          <a:extLst>
            <a:ext uri="{FF2B5EF4-FFF2-40B4-BE49-F238E27FC236}">
              <a16:creationId xmlns="" xmlns:a16="http://schemas.microsoft.com/office/drawing/2014/main" id="{00000000-0008-0000-0B00-00005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0" name="Text Box 31">
          <a:extLst>
            <a:ext uri="{FF2B5EF4-FFF2-40B4-BE49-F238E27FC236}">
              <a16:creationId xmlns="" xmlns:a16="http://schemas.microsoft.com/office/drawing/2014/main" id="{00000000-0008-0000-0B00-00005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1" name="Text Box 32">
          <a:extLst>
            <a:ext uri="{FF2B5EF4-FFF2-40B4-BE49-F238E27FC236}">
              <a16:creationId xmlns="" xmlns:a16="http://schemas.microsoft.com/office/drawing/2014/main" id="{00000000-0008-0000-0B00-00005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2" name="Text Box 33">
          <a:extLst>
            <a:ext uri="{FF2B5EF4-FFF2-40B4-BE49-F238E27FC236}">
              <a16:creationId xmlns="" xmlns:a16="http://schemas.microsoft.com/office/drawing/2014/main" id="{00000000-0008-0000-0B00-00005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3" name="Text Box 26">
          <a:extLst>
            <a:ext uri="{FF2B5EF4-FFF2-40B4-BE49-F238E27FC236}">
              <a16:creationId xmlns="" xmlns:a16="http://schemas.microsoft.com/office/drawing/2014/main" id="{00000000-0008-0000-0B00-00005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4" name="Text Box 27">
          <a:extLst>
            <a:ext uri="{FF2B5EF4-FFF2-40B4-BE49-F238E27FC236}">
              <a16:creationId xmlns="" xmlns:a16="http://schemas.microsoft.com/office/drawing/2014/main" id="{00000000-0008-0000-0B00-00005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5" name="Text Box 28">
          <a:extLst>
            <a:ext uri="{FF2B5EF4-FFF2-40B4-BE49-F238E27FC236}">
              <a16:creationId xmlns="" xmlns:a16="http://schemas.microsoft.com/office/drawing/2014/main" id="{00000000-0008-0000-0B00-00005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6" name="Text Box 29">
          <a:extLst>
            <a:ext uri="{FF2B5EF4-FFF2-40B4-BE49-F238E27FC236}">
              <a16:creationId xmlns="" xmlns:a16="http://schemas.microsoft.com/office/drawing/2014/main" id="{00000000-0008-0000-0B00-00006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7" name="Text Box 30">
          <a:extLst>
            <a:ext uri="{FF2B5EF4-FFF2-40B4-BE49-F238E27FC236}">
              <a16:creationId xmlns="" xmlns:a16="http://schemas.microsoft.com/office/drawing/2014/main" id="{00000000-0008-0000-0B00-00006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8" name="Text Box 31">
          <a:extLst>
            <a:ext uri="{FF2B5EF4-FFF2-40B4-BE49-F238E27FC236}">
              <a16:creationId xmlns="" xmlns:a16="http://schemas.microsoft.com/office/drawing/2014/main" id="{00000000-0008-0000-0B00-00006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99" name="Text Box 32">
          <a:extLst>
            <a:ext uri="{FF2B5EF4-FFF2-40B4-BE49-F238E27FC236}">
              <a16:creationId xmlns="" xmlns:a16="http://schemas.microsoft.com/office/drawing/2014/main" id="{00000000-0008-0000-0B00-00006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0" name="Text Box 33">
          <a:extLst>
            <a:ext uri="{FF2B5EF4-FFF2-40B4-BE49-F238E27FC236}">
              <a16:creationId xmlns="" xmlns:a16="http://schemas.microsoft.com/office/drawing/2014/main" id="{00000000-0008-0000-0B00-00006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1" name="Text Box 26">
          <a:extLst>
            <a:ext uri="{FF2B5EF4-FFF2-40B4-BE49-F238E27FC236}">
              <a16:creationId xmlns="" xmlns:a16="http://schemas.microsoft.com/office/drawing/2014/main" id="{00000000-0008-0000-0B00-00006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2" name="Text Box 27">
          <a:extLst>
            <a:ext uri="{FF2B5EF4-FFF2-40B4-BE49-F238E27FC236}">
              <a16:creationId xmlns="" xmlns:a16="http://schemas.microsoft.com/office/drawing/2014/main" id="{00000000-0008-0000-0B00-00006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3" name="Text Box 28">
          <a:extLst>
            <a:ext uri="{FF2B5EF4-FFF2-40B4-BE49-F238E27FC236}">
              <a16:creationId xmlns="" xmlns:a16="http://schemas.microsoft.com/office/drawing/2014/main" id="{00000000-0008-0000-0B00-00006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4" name="Text Box 29">
          <a:extLst>
            <a:ext uri="{FF2B5EF4-FFF2-40B4-BE49-F238E27FC236}">
              <a16:creationId xmlns="" xmlns:a16="http://schemas.microsoft.com/office/drawing/2014/main" id="{00000000-0008-0000-0B00-00006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5" name="Text Box 30">
          <a:extLst>
            <a:ext uri="{FF2B5EF4-FFF2-40B4-BE49-F238E27FC236}">
              <a16:creationId xmlns="" xmlns:a16="http://schemas.microsoft.com/office/drawing/2014/main" id="{00000000-0008-0000-0B00-00006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6" name="Text Box 31">
          <a:extLst>
            <a:ext uri="{FF2B5EF4-FFF2-40B4-BE49-F238E27FC236}">
              <a16:creationId xmlns="" xmlns:a16="http://schemas.microsoft.com/office/drawing/2014/main" id="{00000000-0008-0000-0B00-00006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7" name="Text Box 32">
          <a:extLst>
            <a:ext uri="{FF2B5EF4-FFF2-40B4-BE49-F238E27FC236}">
              <a16:creationId xmlns="" xmlns:a16="http://schemas.microsoft.com/office/drawing/2014/main" id="{00000000-0008-0000-0B00-00006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8" name="Text Box 33">
          <a:extLst>
            <a:ext uri="{FF2B5EF4-FFF2-40B4-BE49-F238E27FC236}">
              <a16:creationId xmlns="" xmlns:a16="http://schemas.microsoft.com/office/drawing/2014/main" id="{00000000-0008-0000-0B00-00006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09" name="Text Box 26">
          <a:extLst>
            <a:ext uri="{FF2B5EF4-FFF2-40B4-BE49-F238E27FC236}">
              <a16:creationId xmlns="" xmlns:a16="http://schemas.microsoft.com/office/drawing/2014/main" id="{00000000-0008-0000-0B00-00006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0" name="Text Box 27">
          <a:extLst>
            <a:ext uri="{FF2B5EF4-FFF2-40B4-BE49-F238E27FC236}">
              <a16:creationId xmlns="" xmlns:a16="http://schemas.microsoft.com/office/drawing/2014/main" id="{00000000-0008-0000-0B00-00006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1" name="Text Box 28">
          <a:extLst>
            <a:ext uri="{FF2B5EF4-FFF2-40B4-BE49-F238E27FC236}">
              <a16:creationId xmlns="" xmlns:a16="http://schemas.microsoft.com/office/drawing/2014/main" id="{00000000-0008-0000-0B00-00006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2" name="Text Box 26">
          <a:extLst>
            <a:ext uri="{FF2B5EF4-FFF2-40B4-BE49-F238E27FC236}">
              <a16:creationId xmlns="" xmlns:a16="http://schemas.microsoft.com/office/drawing/2014/main" id="{00000000-0008-0000-0B00-00007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3" name="Text Box 27">
          <a:extLst>
            <a:ext uri="{FF2B5EF4-FFF2-40B4-BE49-F238E27FC236}">
              <a16:creationId xmlns="" xmlns:a16="http://schemas.microsoft.com/office/drawing/2014/main" id="{00000000-0008-0000-0B00-00007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4" name="Text Box 28">
          <a:extLst>
            <a:ext uri="{FF2B5EF4-FFF2-40B4-BE49-F238E27FC236}">
              <a16:creationId xmlns="" xmlns:a16="http://schemas.microsoft.com/office/drawing/2014/main" id="{00000000-0008-0000-0B00-00007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5" name="Text Box 29">
          <a:extLst>
            <a:ext uri="{FF2B5EF4-FFF2-40B4-BE49-F238E27FC236}">
              <a16:creationId xmlns="" xmlns:a16="http://schemas.microsoft.com/office/drawing/2014/main" id="{00000000-0008-0000-0B00-00007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6" name="Text Box 30">
          <a:extLst>
            <a:ext uri="{FF2B5EF4-FFF2-40B4-BE49-F238E27FC236}">
              <a16:creationId xmlns="" xmlns:a16="http://schemas.microsoft.com/office/drawing/2014/main" id="{00000000-0008-0000-0B00-00007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7" name="Text Box 31">
          <a:extLst>
            <a:ext uri="{FF2B5EF4-FFF2-40B4-BE49-F238E27FC236}">
              <a16:creationId xmlns="" xmlns:a16="http://schemas.microsoft.com/office/drawing/2014/main" id="{00000000-0008-0000-0B00-00007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8" name="Text Box 32">
          <a:extLst>
            <a:ext uri="{FF2B5EF4-FFF2-40B4-BE49-F238E27FC236}">
              <a16:creationId xmlns="" xmlns:a16="http://schemas.microsoft.com/office/drawing/2014/main" id="{00000000-0008-0000-0B00-00007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19" name="Text Box 33">
          <a:extLst>
            <a:ext uri="{FF2B5EF4-FFF2-40B4-BE49-F238E27FC236}">
              <a16:creationId xmlns="" xmlns:a16="http://schemas.microsoft.com/office/drawing/2014/main" id="{00000000-0008-0000-0B00-00007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0" name="Text Box 26">
          <a:extLst>
            <a:ext uri="{FF2B5EF4-FFF2-40B4-BE49-F238E27FC236}">
              <a16:creationId xmlns="" xmlns:a16="http://schemas.microsoft.com/office/drawing/2014/main" id="{00000000-0008-0000-0B00-00007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1" name="Text Box 27">
          <a:extLst>
            <a:ext uri="{FF2B5EF4-FFF2-40B4-BE49-F238E27FC236}">
              <a16:creationId xmlns="" xmlns:a16="http://schemas.microsoft.com/office/drawing/2014/main" id="{00000000-0008-0000-0B00-00007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2" name="Text Box 28">
          <a:extLst>
            <a:ext uri="{FF2B5EF4-FFF2-40B4-BE49-F238E27FC236}">
              <a16:creationId xmlns="" xmlns:a16="http://schemas.microsoft.com/office/drawing/2014/main" id="{00000000-0008-0000-0B00-00007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3" name="Text Box 29">
          <a:extLst>
            <a:ext uri="{FF2B5EF4-FFF2-40B4-BE49-F238E27FC236}">
              <a16:creationId xmlns="" xmlns:a16="http://schemas.microsoft.com/office/drawing/2014/main" id="{00000000-0008-0000-0B00-00007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4" name="Text Box 30">
          <a:extLst>
            <a:ext uri="{FF2B5EF4-FFF2-40B4-BE49-F238E27FC236}">
              <a16:creationId xmlns="" xmlns:a16="http://schemas.microsoft.com/office/drawing/2014/main" id="{00000000-0008-0000-0B00-00007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5" name="Text Box 31">
          <a:extLst>
            <a:ext uri="{FF2B5EF4-FFF2-40B4-BE49-F238E27FC236}">
              <a16:creationId xmlns="" xmlns:a16="http://schemas.microsoft.com/office/drawing/2014/main" id="{00000000-0008-0000-0B00-00007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6" name="Text Box 32">
          <a:extLst>
            <a:ext uri="{FF2B5EF4-FFF2-40B4-BE49-F238E27FC236}">
              <a16:creationId xmlns="" xmlns:a16="http://schemas.microsoft.com/office/drawing/2014/main" id="{00000000-0008-0000-0B00-00007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7" name="Text Box 33">
          <a:extLst>
            <a:ext uri="{FF2B5EF4-FFF2-40B4-BE49-F238E27FC236}">
              <a16:creationId xmlns="" xmlns:a16="http://schemas.microsoft.com/office/drawing/2014/main" id="{00000000-0008-0000-0B00-00007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8" name="Text Box 26">
          <a:extLst>
            <a:ext uri="{FF2B5EF4-FFF2-40B4-BE49-F238E27FC236}">
              <a16:creationId xmlns="" xmlns:a16="http://schemas.microsoft.com/office/drawing/2014/main" id="{00000000-0008-0000-0B00-00008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29" name="Text Box 27">
          <a:extLst>
            <a:ext uri="{FF2B5EF4-FFF2-40B4-BE49-F238E27FC236}">
              <a16:creationId xmlns="" xmlns:a16="http://schemas.microsoft.com/office/drawing/2014/main" id="{00000000-0008-0000-0B00-00008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0" name="Text Box 28">
          <a:extLst>
            <a:ext uri="{FF2B5EF4-FFF2-40B4-BE49-F238E27FC236}">
              <a16:creationId xmlns="" xmlns:a16="http://schemas.microsoft.com/office/drawing/2014/main" id="{00000000-0008-0000-0B00-00008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1" name="Text Box 29">
          <a:extLst>
            <a:ext uri="{FF2B5EF4-FFF2-40B4-BE49-F238E27FC236}">
              <a16:creationId xmlns="" xmlns:a16="http://schemas.microsoft.com/office/drawing/2014/main" id="{00000000-0008-0000-0B00-00008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2" name="Text Box 30">
          <a:extLst>
            <a:ext uri="{FF2B5EF4-FFF2-40B4-BE49-F238E27FC236}">
              <a16:creationId xmlns="" xmlns:a16="http://schemas.microsoft.com/office/drawing/2014/main" id="{00000000-0008-0000-0B00-00008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3" name="Text Box 31">
          <a:extLst>
            <a:ext uri="{FF2B5EF4-FFF2-40B4-BE49-F238E27FC236}">
              <a16:creationId xmlns="" xmlns:a16="http://schemas.microsoft.com/office/drawing/2014/main" id="{00000000-0008-0000-0B00-00008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4" name="Text Box 32">
          <a:extLst>
            <a:ext uri="{FF2B5EF4-FFF2-40B4-BE49-F238E27FC236}">
              <a16:creationId xmlns="" xmlns:a16="http://schemas.microsoft.com/office/drawing/2014/main" id="{00000000-0008-0000-0B00-00008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5" name="Text Box 33">
          <a:extLst>
            <a:ext uri="{FF2B5EF4-FFF2-40B4-BE49-F238E27FC236}">
              <a16:creationId xmlns="" xmlns:a16="http://schemas.microsoft.com/office/drawing/2014/main" id="{00000000-0008-0000-0B00-00008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6" name="Text Box 26">
          <a:extLst>
            <a:ext uri="{FF2B5EF4-FFF2-40B4-BE49-F238E27FC236}">
              <a16:creationId xmlns="" xmlns:a16="http://schemas.microsoft.com/office/drawing/2014/main" id="{00000000-0008-0000-0B00-00008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7" name="Text Box 27">
          <a:extLst>
            <a:ext uri="{FF2B5EF4-FFF2-40B4-BE49-F238E27FC236}">
              <a16:creationId xmlns="" xmlns:a16="http://schemas.microsoft.com/office/drawing/2014/main" id="{00000000-0008-0000-0B00-00008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8" name="Text Box 28">
          <a:extLst>
            <a:ext uri="{FF2B5EF4-FFF2-40B4-BE49-F238E27FC236}">
              <a16:creationId xmlns="" xmlns:a16="http://schemas.microsoft.com/office/drawing/2014/main" id="{00000000-0008-0000-0B00-00008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39" name="Text Box 26">
          <a:extLst>
            <a:ext uri="{FF2B5EF4-FFF2-40B4-BE49-F238E27FC236}">
              <a16:creationId xmlns="" xmlns:a16="http://schemas.microsoft.com/office/drawing/2014/main" id="{00000000-0008-0000-0B00-00008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0" name="Text Box 27">
          <a:extLst>
            <a:ext uri="{FF2B5EF4-FFF2-40B4-BE49-F238E27FC236}">
              <a16:creationId xmlns="" xmlns:a16="http://schemas.microsoft.com/office/drawing/2014/main" id="{00000000-0008-0000-0B00-00008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1" name="Text Box 28">
          <a:extLst>
            <a:ext uri="{FF2B5EF4-FFF2-40B4-BE49-F238E27FC236}">
              <a16:creationId xmlns="" xmlns:a16="http://schemas.microsoft.com/office/drawing/2014/main" id="{00000000-0008-0000-0B00-00008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2" name="Text Box 29">
          <a:extLst>
            <a:ext uri="{FF2B5EF4-FFF2-40B4-BE49-F238E27FC236}">
              <a16:creationId xmlns="" xmlns:a16="http://schemas.microsoft.com/office/drawing/2014/main" id="{00000000-0008-0000-0B00-00008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3" name="Text Box 30">
          <a:extLst>
            <a:ext uri="{FF2B5EF4-FFF2-40B4-BE49-F238E27FC236}">
              <a16:creationId xmlns="" xmlns:a16="http://schemas.microsoft.com/office/drawing/2014/main" id="{00000000-0008-0000-0B00-00008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4" name="Text Box 31">
          <a:extLst>
            <a:ext uri="{FF2B5EF4-FFF2-40B4-BE49-F238E27FC236}">
              <a16:creationId xmlns="" xmlns:a16="http://schemas.microsoft.com/office/drawing/2014/main" id="{00000000-0008-0000-0B00-00009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5" name="Text Box 32">
          <a:extLst>
            <a:ext uri="{FF2B5EF4-FFF2-40B4-BE49-F238E27FC236}">
              <a16:creationId xmlns="" xmlns:a16="http://schemas.microsoft.com/office/drawing/2014/main" id="{00000000-0008-0000-0B00-00009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6" name="Text Box 33">
          <a:extLst>
            <a:ext uri="{FF2B5EF4-FFF2-40B4-BE49-F238E27FC236}">
              <a16:creationId xmlns="" xmlns:a16="http://schemas.microsoft.com/office/drawing/2014/main" id="{00000000-0008-0000-0B00-00009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7" name="Text Box 26">
          <a:extLst>
            <a:ext uri="{FF2B5EF4-FFF2-40B4-BE49-F238E27FC236}">
              <a16:creationId xmlns="" xmlns:a16="http://schemas.microsoft.com/office/drawing/2014/main" id="{00000000-0008-0000-0B00-00009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8" name="Text Box 27">
          <a:extLst>
            <a:ext uri="{FF2B5EF4-FFF2-40B4-BE49-F238E27FC236}">
              <a16:creationId xmlns="" xmlns:a16="http://schemas.microsoft.com/office/drawing/2014/main" id="{00000000-0008-0000-0B00-00009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49" name="Text Box 28">
          <a:extLst>
            <a:ext uri="{FF2B5EF4-FFF2-40B4-BE49-F238E27FC236}">
              <a16:creationId xmlns="" xmlns:a16="http://schemas.microsoft.com/office/drawing/2014/main" id="{00000000-0008-0000-0B00-00009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0" name="Text Box 29">
          <a:extLst>
            <a:ext uri="{FF2B5EF4-FFF2-40B4-BE49-F238E27FC236}">
              <a16:creationId xmlns="" xmlns:a16="http://schemas.microsoft.com/office/drawing/2014/main" id="{00000000-0008-0000-0B00-00009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1" name="Text Box 30">
          <a:extLst>
            <a:ext uri="{FF2B5EF4-FFF2-40B4-BE49-F238E27FC236}">
              <a16:creationId xmlns="" xmlns:a16="http://schemas.microsoft.com/office/drawing/2014/main" id="{00000000-0008-0000-0B00-00009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2" name="Text Box 31">
          <a:extLst>
            <a:ext uri="{FF2B5EF4-FFF2-40B4-BE49-F238E27FC236}">
              <a16:creationId xmlns="" xmlns:a16="http://schemas.microsoft.com/office/drawing/2014/main" id="{00000000-0008-0000-0B00-00009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3" name="Text Box 32">
          <a:extLst>
            <a:ext uri="{FF2B5EF4-FFF2-40B4-BE49-F238E27FC236}">
              <a16:creationId xmlns="" xmlns:a16="http://schemas.microsoft.com/office/drawing/2014/main" id="{00000000-0008-0000-0B00-00009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4" name="Text Box 33">
          <a:extLst>
            <a:ext uri="{FF2B5EF4-FFF2-40B4-BE49-F238E27FC236}">
              <a16:creationId xmlns="" xmlns:a16="http://schemas.microsoft.com/office/drawing/2014/main" id="{00000000-0008-0000-0B00-00009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5" name="Text Box 26">
          <a:extLst>
            <a:ext uri="{FF2B5EF4-FFF2-40B4-BE49-F238E27FC236}">
              <a16:creationId xmlns="" xmlns:a16="http://schemas.microsoft.com/office/drawing/2014/main" id="{00000000-0008-0000-0B00-00009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6" name="Text Box 27">
          <a:extLst>
            <a:ext uri="{FF2B5EF4-FFF2-40B4-BE49-F238E27FC236}">
              <a16:creationId xmlns="" xmlns:a16="http://schemas.microsoft.com/office/drawing/2014/main" id="{00000000-0008-0000-0B00-00009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7" name="Text Box 28">
          <a:extLst>
            <a:ext uri="{FF2B5EF4-FFF2-40B4-BE49-F238E27FC236}">
              <a16:creationId xmlns="" xmlns:a16="http://schemas.microsoft.com/office/drawing/2014/main" id="{00000000-0008-0000-0B00-00009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8" name="Text Box 29">
          <a:extLst>
            <a:ext uri="{FF2B5EF4-FFF2-40B4-BE49-F238E27FC236}">
              <a16:creationId xmlns="" xmlns:a16="http://schemas.microsoft.com/office/drawing/2014/main" id="{00000000-0008-0000-0B00-00009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59" name="Text Box 30">
          <a:extLst>
            <a:ext uri="{FF2B5EF4-FFF2-40B4-BE49-F238E27FC236}">
              <a16:creationId xmlns="" xmlns:a16="http://schemas.microsoft.com/office/drawing/2014/main" id="{00000000-0008-0000-0B00-00009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0" name="Text Box 31">
          <a:extLst>
            <a:ext uri="{FF2B5EF4-FFF2-40B4-BE49-F238E27FC236}">
              <a16:creationId xmlns="" xmlns:a16="http://schemas.microsoft.com/office/drawing/2014/main" id="{00000000-0008-0000-0B00-0000A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1" name="Text Box 32">
          <a:extLst>
            <a:ext uri="{FF2B5EF4-FFF2-40B4-BE49-F238E27FC236}">
              <a16:creationId xmlns="" xmlns:a16="http://schemas.microsoft.com/office/drawing/2014/main" id="{00000000-0008-0000-0B00-0000A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2" name="Text Box 33">
          <a:extLst>
            <a:ext uri="{FF2B5EF4-FFF2-40B4-BE49-F238E27FC236}">
              <a16:creationId xmlns="" xmlns:a16="http://schemas.microsoft.com/office/drawing/2014/main" id="{00000000-0008-0000-0B00-0000A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3" name="Text Box 26">
          <a:extLst>
            <a:ext uri="{FF2B5EF4-FFF2-40B4-BE49-F238E27FC236}">
              <a16:creationId xmlns="" xmlns:a16="http://schemas.microsoft.com/office/drawing/2014/main" id="{00000000-0008-0000-0B00-0000A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4" name="Text Box 27">
          <a:extLst>
            <a:ext uri="{FF2B5EF4-FFF2-40B4-BE49-F238E27FC236}">
              <a16:creationId xmlns="" xmlns:a16="http://schemas.microsoft.com/office/drawing/2014/main" id="{00000000-0008-0000-0B00-0000A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5" name="Text Box 28">
          <a:extLst>
            <a:ext uri="{FF2B5EF4-FFF2-40B4-BE49-F238E27FC236}">
              <a16:creationId xmlns="" xmlns:a16="http://schemas.microsoft.com/office/drawing/2014/main" id="{00000000-0008-0000-0B00-0000A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6" name="Text Box 26">
          <a:extLst>
            <a:ext uri="{FF2B5EF4-FFF2-40B4-BE49-F238E27FC236}">
              <a16:creationId xmlns="" xmlns:a16="http://schemas.microsoft.com/office/drawing/2014/main" id="{00000000-0008-0000-0B00-0000A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7" name="Text Box 27">
          <a:extLst>
            <a:ext uri="{FF2B5EF4-FFF2-40B4-BE49-F238E27FC236}">
              <a16:creationId xmlns="" xmlns:a16="http://schemas.microsoft.com/office/drawing/2014/main" id="{00000000-0008-0000-0B00-0000A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8" name="Text Box 28">
          <a:extLst>
            <a:ext uri="{FF2B5EF4-FFF2-40B4-BE49-F238E27FC236}">
              <a16:creationId xmlns="" xmlns:a16="http://schemas.microsoft.com/office/drawing/2014/main" id="{00000000-0008-0000-0B00-0000A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69" name="Text Box 29">
          <a:extLst>
            <a:ext uri="{FF2B5EF4-FFF2-40B4-BE49-F238E27FC236}">
              <a16:creationId xmlns="" xmlns:a16="http://schemas.microsoft.com/office/drawing/2014/main" id="{00000000-0008-0000-0B00-0000A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0" name="Text Box 30">
          <a:extLst>
            <a:ext uri="{FF2B5EF4-FFF2-40B4-BE49-F238E27FC236}">
              <a16:creationId xmlns="" xmlns:a16="http://schemas.microsoft.com/office/drawing/2014/main" id="{00000000-0008-0000-0B00-0000A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1" name="Text Box 31">
          <a:extLst>
            <a:ext uri="{FF2B5EF4-FFF2-40B4-BE49-F238E27FC236}">
              <a16:creationId xmlns="" xmlns:a16="http://schemas.microsoft.com/office/drawing/2014/main" id="{00000000-0008-0000-0B00-0000A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2" name="Text Box 32">
          <a:extLst>
            <a:ext uri="{FF2B5EF4-FFF2-40B4-BE49-F238E27FC236}">
              <a16:creationId xmlns="" xmlns:a16="http://schemas.microsoft.com/office/drawing/2014/main" id="{00000000-0008-0000-0B00-0000A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3" name="Text Box 33">
          <a:extLst>
            <a:ext uri="{FF2B5EF4-FFF2-40B4-BE49-F238E27FC236}">
              <a16:creationId xmlns="" xmlns:a16="http://schemas.microsoft.com/office/drawing/2014/main" id="{00000000-0008-0000-0B00-0000A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4" name="Text Box 26">
          <a:extLst>
            <a:ext uri="{FF2B5EF4-FFF2-40B4-BE49-F238E27FC236}">
              <a16:creationId xmlns="" xmlns:a16="http://schemas.microsoft.com/office/drawing/2014/main" id="{00000000-0008-0000-0B00-0000A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5" name="Text Box 27">
          <a:extLst>
            <a:ext uri="{FF2B5EF4-FFF2-40B4-BE49-F238E27FC236}">
              <a16:creationId xmlns="" xmlns:a16="http://schemas.microsoft.com/office/drawing/2014/main" id="{00000000-0008-0000-0B00-0000A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6" name="Text Box 28">
          <a:extLst>
            <a:ext uri="{FF2B5EF4-FFF2-40B4-BE49-F238E27FC236}">
              <a16:creationId xmlns="" xmlns:a16="http://schemas.microsoft.com/office/drawing/2014/main" id="{00000000-0008-0000-0B00-0000B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7" name="Text Box 29">
          <a:extLst>
            <a:ext uri="{FF2B5EF4-FFF2-40B4-BE49-F238E27FC236}">
              <a16:creationId xmlns="" xmlns:a16="http://schemas.microsoft.com/office/drawing/2014/main" id="{00000000-0008-0000-0B00-0000B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8" name="Text Box 30">
          <a:extLst>
            <a:ext uri="{FF2B5EF4-FFF2-40B4-BE49-F238E27FC236}">
              <a16:creationId xmlns="" xmlns:a16="http://schemas.microsoft.com/office/drawing/2014/main" id="{00000000-0008-0000-0B00-0000B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79" name="Text Box 31">
          <a:extLst>
            <a:ext uri="{FF2B5EF4-FFF2-40B4-BE49-F238E27FC236}">
              <a16:creationId xmlns="" xmlns:a16="http://schemas.microsoft.com/office/drawing/2014/main" id="{00000000-0008-0000-0B00-0000B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0" name="Text Box 32">
          <a:extLst>
            <a:ext uri="{FF2B5EF4-FFF2-40B4-BE49-F238E27FC236}">
              <a16:creationId xmlns="" xmlns:a16="http://schemas.microsoft.com/office/drawing/2014/main" id="{00000000-0008-0000-0B00-0000B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1" name="Text Box 33">
          <a:extLst>
            <a:ext uri="{FF2B5EF4-FFF2-40B4-BE49-F238E27FC236}">
              <a16:creationId xmlns="" xmlns:a16="http://schemas.microsoft.com/office/drawing/2014/main" id="{00000000-0008-0000-0B00-0000B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2" name="Text Box 26">
          <a:extLst>
            <a:ext uri="{FF2B5EF4-FFF2-40B4-BE49-F238E27FC236}">
              <a16:creationId xmlns="" xmlns:a16="http://schemas.microsoft.com/office/drawing/2014/main" id="{00000000-0008-0000-0B00-0000B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3" name="Text Box 27">
          <a:extLst>
            <a:ext uri="{FF2B5EF4-FFF2-40B4-BE49-F238E27FC236}">
              <a16:creationId xmlns="" xmlns:a16="http://schemas.microsoft.com/office/drawing/2014/main" id="{00000000-0008-0000-0B00-0000B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4" name="Text Box 28">
          <a:extLst>
            <a:ext uri="{FF2B5EF4-FFF2-40B4-BE49-F238E27FC236}">
              <a16:creationId xmlns="" xmlns:a16="http://schemas.microsoft.com/office/drawing/2014/main" id="{00000000-0008-0000-0B00-0000B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5" name="Text Box 29">
          <a:extLst>
            <a:ext uri="{FF2B5EF4-FFF2-40B4-BE49-F238E27FC236}">
              <a16:creationId xmlns="" xmlns:a16="http://schemas.microsoft.com/office/drawing/2014/main" id="{00000000-0008-0000-0B00-0000B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6" name="Text Box 30">
          <a:extLst>
            <a:ext uri="{FF2B5EF4-FFF2-40B4-BE49-F238E27FC236}">
              <a16:creationId xmlns="" xmlns:a16="http://schemas.microsoft.com/office/drawing/2014/main" id="{00000000-0008-0000-0B00-0000B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7" name="Text Box 31">
          <a:extLst>
            <a:ext uri="{FF2B5EF4-FFF2-40B4-BE49-F238E27FC236}">
              <a16:creationId xmlns="" xmlns:a16="http://schemas.microsoft.com/office/drawing/2014/main" id="{00000000-0008-0000-0B00-0000B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8" name="Text Box 32">
          <a:extLst>
            <a:ext uri="{FF2B5EF4-FFF2-40B4-BE49-F238E27FC236}">
              <a16:creationId xmlns="" xmlns:a16="http://schemas.microsoft.com/office/drawing/2014/main" id="{00000000-0008-0000-0B00-0000B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89" name="Text Box 33">
          <a:extLst>
            <a:ext uri="{FF2B5EF4-FFF2-40B4-BE49-F238E27FC236}">
              <a16:creationId xmlns="" xmlns:a16="http://schemas.microsoft.com/office/drawing/2014/main" id="{00000000-0008-0000-0B00-0000B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0" name="Text Box 26">
          <a:extLst>
            <a:ext uri="{FF2B5EF4-FFF2-40B4-BE49-F238E27FC236}">
              <a16:creationId xmlns="" xmlns:a16="http://schemas.microsoft.com/office/drawing/2014/main" id="{00000000-0008-0000-0B00-0000B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1" name="Text Box 27">
          <a:extLst>
            <a:ext uri="{FF2B5EF4-FFF2-40B4-BE49-F238E27FC236}">
              <a16:creationId xmlns="" xmlns:a16="http://schemas.microsoft.com/office/drawing/2014/main" id="{00000000-0008-0000-0B00-0000B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2" name="Text Box 28">
          <a:extLst>
            <a:ext uri="{FF2B5EF4-FFF2-40B4-BE49-F238E27FC236}">
              <a16:creationId xmlns="" xmlns:a16="http://schemas.microsoft.com/office/drawing/2014/main" id="{00000000-0008-0000-0B00-0000C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3" name="Text Box 26">
          <a:extLst>
            <a:ext uri="{FF2B5EF4-FFF2-40B4-BE49-F238E27FC236}">
              <a16:creationId xmlns="" xmlns:a16="http://schemas.microsoft.com/office/drawing/2014/main" id="{00000000-0008-0000-0B00-0000C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4" name="Text Box 27">
          <a:extLst>
            <a:ext uri="{FF2B5EF4-FFF2-40B4-BE49-F238E27FC236}">
              <a16:creationId xmlns="" xmlns:a16="http://schemas.microsoft.com/office/drawing/2014/main" id="{00000000-0008-0000-0B00-0000C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5" name="Text Box 28">
          <a:extLst>
            <a:ext uri="{FF2B5EF4-FFF2-40B4-BE49-F238E27FC236}">
              <a16:creationId xmlns="" xmlns:a16="http://schemas.microsoft.com/office/drawing/2014/main" id="{00000000-0008-0000-0B00-0000C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6" name="Text Box 29">
          <a:extLst>
            <a:ext uri="{FF2B5EF4-FFF2-40B4-BE49-F238E27FC236}">
              <a16:creationId xmlns="" xmlns:a16="http://schemas.microsoft.com/office/drawing/2014/main" id="{00000000-0008-0000-0B00-0000C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7" name="Text Box 30">
          <a:extLst>
            <a:ext uri="{FF2B5EF4-FFF2-40B4-BE49-F238E27FC236}">
              <a16:creationId xmlns="" xmlns:a16="http://schemas.microsoft.com/office/drawing/2014/main" id="{00000000-0008-0000-0B00-0000C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8" name="Text Box 31">
          <a:extLst>
            <a:ext uri="{FF2B5EF4-FFF2-40B4-BE49-F238E27FC236}">
              <a16:creationId xmlns="" xmlns:a16="http://schemas.microsoft.com/office/drawing/2014/main" id="{00000000-0008-0000-0B00-0000C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199" name="Text Box 32">
          <a:extLst>
            <a:ext uri="{FF2B5EF4-FFF2-40B4-BE49-F238E27FC236}">
              <a16:creationId xmlns="" xmlns:a16="http://schemas.microsoft.com/office/drawing/2014/main" id="{00000000-0008-0000-0B00-0000C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0" name="Text Box 33">
          <a:extLst>
            <a:ext uri="{FF2B5EF4-FFF2-40B4-BE49-F238E27FC236}">
              <a16:creationId xmlns="" xmlns:a16="http://schemas.microsoft.com/office/drawing/2014/main" id="{00000000-0008-0000-0B00-0000C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1" name="Text Box 26">
          <a:extLst>
            <a:ext uri="{FF2B5EF4-FFF2-40B4-BE49-F238E27FC236}">
              <a16:creationId xmlns="" xmlns:a16="http://schemas.microsoft.com/office/drawing/2014/main" id="{00000000-0008-0000-0B00-0000C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2" name="Text Box 27">
          <a:extLst>
            <a:ext uri="{FF2B5EF4-FFF2-40B4-BE49-F238E27FC236}">
              <a16:creationId xmlns="" xmlns:a16="http://schemas.microsoft.com/office/drawing/2014/main" id="{00000000-0008-0000-0B00-0000C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3" name="Text Box 28">
          <a:extLst>
            <a:ext uri="{FF2B5EF4-FFF2-40B4-BE49-F238E27FC236}">
              <a16:creationId xmlns="" xmlns:a16="http://schemas.microsoft.com/office/drawing/2014/main" id="{00000000-0008-0000-0B00-0000C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4" name="Text Box 29">
          <a:extLst>
            <a:ext uri="{FF2B5EF4-FFF2-40B4-BE49-F238E27FC236}">
              <a16:creationId xmlns="" xmlns:a16="http://schemas.microsoft.com/office/drawing/2014/main" id="{00000000-0008-0000-0B00-0000C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5" name="Text Box 30">
          <a:extLst>
            <a:ext uri="{FF2B5EF4-FFF2-40B4-BE49-F238E27FC236}">
              <a16:creationId xmlns="" xmlns:a16="http://schemas.microsoft.com/office/drawing/2014/main" id="{00000000-0008-0000-0B00-0000C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6" name="Text Box 31">
          <a:extLst>
            <a:ext uri="{FF2B5EF4-FFF2-40B4-BE49-F238E27FC236}">
              <a16:creationId xmlns="" xmlns:a16="http://schemas.microsoft.com/office/drawing/2014/main" id="{00000000-0008-0000-0B00-0000C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7" name="Text Box 32">
          <a:extLst>
            <a:ext uri="{FF2B5EF4-FFF2-40B4-BE49-F238E27FC236}">
              <a16:creationId xmlns="" xmlns:a16="http://schemas.microsoft.com/office/drawing/2014/main" id="{00000000-0008-0000-0B00-0000C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8" name="Text Box 33">
          <a:extLst>
            <a:ext uri="{FF2B5EF4-FFF2-40B4-BE49-F238E27FC236}">
              <a16:creationId xmlns="" xmlns:a16="http://schemas.microsoft.com/office/drawing/2014/main" id="{00000000-0008-0000-0B00-0000D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09" name="Text Box 26">
          <a:extLst>
            <a:ext uri="{FF2B5EF4-FFF2-40B4-BE49-F238E27FC236}">
              <a16:creationId xmlns="" xmlns:a16="http://schemas.microsoft.com/office/drawing/2014/main" id="{00000000-0008-0000-0B00-0000D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0" name="Text Box 27">
          <a:extLst>
            <a:ext uri="{FF2B5EF4-FFF2-40B4-BE49-F238E27FC236}">
              <a16:creationId xmlns="" xmlns:a16="http://schemas.microsoft.com/office/drawing/2014/main" id="{00000000-0008-0000-0B00-0000D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1" name="Text Box 28">
          <a:extLst>
            <a:ext uri="{FF2B5EF4-FFF2-40B4-BE49-F238E27FC236}">
              <a16:creationId xmlns="" xmlns:a16="http://schemas.microsoft.com/office/drawing/2014/main" id="{00000000-0008-0000-0B00-0000D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2" name="Text Box 29">
          <a:extLst>
            <a:ext uri="{FF2B5EF4-FFF2-40B4-BE49-F238E27FC236}">
              <a16:creationId xmlns="" xmlns:a16="http://schemas.microsoft.com/office/drawing/2014/main" id="{00000000-0008-0000-0B00-0000D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3" name="Text Box 30">
          <a:extLst>
            <a:ext uri="{FF2B5EF4-FFF2-40B4-BE49-F238E27FC236}">
              <a16:creationId xmlns="" xmlns:a16="http://schemas.microsoft.com/office/drawing/2014/main" id="{00000000-0008-0000-0B00-0000D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4" name="Text Box 31">
          <a:extLst>
            <a:ext uri="{FF2B5EF4-FFF2-40B4-BE49-F238E27FC236}">
              <a16:creationId xmlns="" xmlns:a16="http://schemas.microsoft.com/office/drawing/2014/main" id="{00000000-0008-0000-0B00-0000D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5" name="Text Box 32">
          <a:extLst>
            <a:ext uri="{FF2B5EF4-FFF2-40B4-BE49-F238E27FC236}">
              <a16:creationId xmlns="" xmlns:a16="http://schemas.microsoft.com/office/drawing/2014/main" id="{00000000-0008-0000-0B00-0000D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6" name="Text Box 33">
          <a:extLst>
            <a:ext uri="{FF2B5EF4-FFF2-40B4-BE49-F238E27FC236}">
              <a16:creationId xmlns="" xmlns:a16="http://schemas.microsoft.com/office/drawing/2014/main" id="{00000000-0008-0000-0B00-0000D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7" name="Text Box 26">
          <a:extLst>
            <a:ext uri="{FF2B5EF4-FFF2-40B4-BE49-F238E27FC236}">
              <a16:creationId xmlns="" xmlns:a16="http://schemas.microsoft.com/office/drawing/2014/main" id="{00000000-0008-0000-0B00-0000D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8" name="Text Box 27">
          <a:extLst>
            <a:ext uri="{FF2B5EF4-FFF2-40B4-BE49-F238E27FC236}">
              <a16:creationId xmlns="" xmlns:a16="http://schemas.microsoft.com/office/drawing/2014/main" id="{00000000-0008-0000-0B00-0000D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19" name="Text Box 28">
          <a:extLst>
            <a:ext uri="{FF2B5EF4-FFF2-40B4-BE49-F238E27FC236}">
              <a16:creationId xmlns="" xmlns:a16="http://schemas.microsoft.com/office/drawing/2014/main" id="{00000000-0008-0000-0B00-0000D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0" name="Text Box 26">
          <a:extLst>
            <a:ext uri="{FF2B5EF4-FFF2-40B4-BE49-F238E27FC236}">
              <a16:creationId xmlns="" xmlns:a16="http://schemas.microsoft.com/office/drawing/2014/main" id="{00000000-0008-0000-0B00-0000D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1" name="Text Box 27">
          <a:extLst>
            <a:ext uri="{FF2B5EF4-FFF2-40B4-BE49-F238E27FC236}">
              <a16:creationId xmlns="" xmlns:a16="http://schemas.microsoft.com/office/drawing/2014/main" id="{00000000-0008-0000-0B00-0000D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2" name="Text Box 28">
          <a:extLst>
            <a:ext uri="{FF2B5EF4-FFF2-40B4-BE49-F238E27FC236}">
              <a16:creationId xmlns="" xmlns:a16="http://schemas.microsoft.com/office/drawing/2014/main" id="{00000000-0008-0000-0B00-0000D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3" name="Text Box 29">
          <a:extLst>
            <a:ext uri="{FF2B5EF4-FFF2-40B4-BE49-F238E27FC236}">
              <a16:creationId xmlns="" xmlns:a16="http://schemas.microsoft.com/office/drawing/2014/main" id="{00000000-0008-0000-0B00-0000D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4" name="Text Box 30">
          <a:extLst>
            <a:ext uri="{FF2B5EF4-FFF2-40B4-BE49-F238E27FC236}">
              <a16:creationId xmlns="" xmlns:a16="http://schemas.microsoft.com/office/drawing/2014/main" id="{00000000-0008-0000-0B00-0000E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5" name="Text Box 31">
          <a:extLst>
            <a:ext uri="{FF2B5EF4-FFF2-40B4-BE49-F238E27FC236}">
              <a16:creationId xmlns="" xmlns:a16="http://schemas.microsoft.com/office/drawing/2014/main" id="{00000000-0008-0000-0B00-0000E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6" name="Text Box 32">
          <a:extLst>
            <a:ext uri="{FF2B5EF4-FFF2-40B4-BE49-F238E27FC236}">
              <a16:creationId xmlns="" xmlns:a16="http://schemas.microsoft.com/office/drawing/2014/main" id="{00000000-0008-0000-0B00-0000E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7" name="Text Box 33">
          <a:extLst>
            <a:ext uri="{FF2B5EF4-FFF2-40B4-BE49-F238E27FC236}">
              <a16:creationId xmlns="" xmlns:a16="http://schemas.microsoft.com/office/drawing/2014/main" id="{00000000-0008-0000-0B00-0000E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8" name="Text Box 26">
          <a:extLst>
            <a:ext uri="{FF2B5EF4-FFF2-40B4-BE49-F238E27FC236}">
              <a16:creationId xmlns="" xmlns:a16="http://schemas.microsoft.com/office/drawing/2014/main" id="{00000000-0008-0000-0B00-0000E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29" name="Text Box 27">
          <a:extLst>
            <a:ext uri="{FF2B5EF4-FFF2-40B4-BE49-F238E27FC236}">
              <a16:creationId xmlns="" xmlns:a16="http://schemas.microsoft.com/office/drawing/2014/main" id="{00000000-0008-0000-0B00-0000E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0" name="Text Box 28">
          <a:extLst>
            <a:ext uri="{FF2B5EF4-FFF2-40B4-BE49-F238E27FC236}">
              <a16:creationId xmlns="" xmlns:a16="http://schemas.microsoft.com/office/drawing/2014/main" id="{00000000-0008-0000-0B00-0000E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1" name="Text Box 29">
          <a:extLst>
            <a:ext uri="{FF2B5EF4-FFF2-40B4-BE49-F238E27FC236}">
              <a16:creationId xmlns="" xmlns:a16="http://schemas.microsoft.com/office/drawing/2014/main" id="{00000000-0008-0000-0B00-0000E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2" name="Text Box 30">
          <a:extLst>
            <a:ext uri="{FF2B5EF4-FFF2-40B4-BE49-F238E27FC236}">
              <a16:creationId xmlns="" xmlns:a16="http://schemas.microsoft.com/office/drawing/2014/main" id="{00000000-0008-0000-0B00-0000E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3" name="Text Box 31">
          <a:extLst>
            <a:ext uri="{FF2B5EF4-FFF2-40B4-BE49-F238E27FC236}">
              <a16:creationId xmlns="" xmlns:a16="http://schemas.microsoft.com/office/drawing/2014/main" id="{00000000-0008-0000-0B00-0000E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4" name="Text Box 32">
          <a:extLst>
            <a:ext uri="{FF2B5EF4-FFF2-40B4-BE49-F238E27FC236}">
              <a16:creationId xmlns="" xmlns:a16="http://schemas.microsoft.com/office/drawing/2014/main" id="{00000000-0008-0000-0B00-0000E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5" name="Text Box 33">
          <a:extLst>
            <a:ext uri="{FF2B5EF4-FFF2-40B4-BE49-F238E27FC236}">
              <a16:creationId xmlns="" xmlns:a16="http://schemas.microsoft.com/office/drawing/2014/main" id="{00000000-0008-0000-0B00-0000E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6" name="Text Box 26">
          <a:extLst>
            <a:ext uri="{FF2B5EF4-FFF2-40B4-BE49-F238E27FC236}">
              <a16:creationId xmlns="" xmlns:a16="http://schemas.microsoft.com/office/drawing/2014/main" id="{00000000-0008-0000-0B00-0000E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7" name="Text Box 27">
          <a:extLst>
            <a:ext uri="{FF2B5EF4-FFF2-40B4-BE49-F238E27FC236}">
              <a16:creationId xmlns="" xmlns:a16="http://schemas.microsoft.com/office/drawing/2014/main" id="{00000000-0008-0000-0B00-0000E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8" name="Text Box 28">
          <a:extLst>
            <a:ext uri="{FF2B5EF4-FFF2-40B4-BE49-F238E27FC236}">
              <a16:creationId xmlns="" xmlns:a16="http://schemas.microsoft.com/office/drawing/2014/main" id="{00000000-0008-0000-0B00-0000E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39" name="Text Box 29">
          <a:extLst>
            <a:ext uri="{FF2B5EF4-FFF2-40B4-BE49-F238E27FC236}">
              <a16:creationId xmlns="" xmlns:a16="http://schemas.microsoft.com/office/drawing/2014/main" id="{00000000-0008-0000-0B00-0000E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0" name="Text Box 30">
          <a:extLst>
            <a:ext uri="{FF2B5EF4-FFF2-40B4-BE49-F238E27FC236}">
              <a16:creationId xmlns="" xmlns:a16="http://schemas.microsoft.com/office/drawing/2014/main" id="{00000000-0008-0000-0B00-0000F0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1" name="Text Box 31">
          <a:extLst>
            <a:ext uri="{FF2B5EF4-FFF2-40B4-BE49-F238E27FC236}">
              <a16:creationId xmlns="" xmlns:a16="http://schemas.microsoft.com/office/drawing/2014/main" id="{00000000-0008-0000-0B00-0000F1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2" name="Text Box 32">
          <a:extLst>
            <a:ext uri="{FF2B5EF4-FFF2-40B4-BE49-F238E27FC236}">
              <a16:creationId xmlns="" xmlns:a16="http://schemas.microsoft.com/office/drawing/2014/main" id="{00000000-0008-0000-0B00-0000F2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3" name="Text Box 33">
          <a:extLst>
            <a:ext uri="{FF2B5EF4-FFF2-40B4-BE49-F238E27FC236}">
              <a16:creationId xmlns="" xmlns:a16="http://schemas.microsoft.com/office/drawing/2014/main" id="{00000000-0008-0000-0B00-0000F3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4" name="Text Box 26">
          <a:extLst>
            <a:ext uri="{FF2B5EF4-FFF2-40B4-BE49-F238E27FC236}">
              <a16:creationId xmlns="" xmlns:a16="http://schemas.microsoft.com/office/drawing/2014/main" id="{00000000-0008-0000-0B00-0000F4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5" name="Text Box 27">
          <a:extLst>
            <a:ext uri="{FF2B5EF4-FFF2-40B4-BE49-F238E27FC236}">
              <a16:creationId xmlns="" xmlns:a16="http://schemas.microsoft.com/office/drawing/2014/main" id="{00000000-0008-0000-0B00-0000F5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6" name="Text Box 28">
          <a:extLst>
            <a:ext uri="{FF2B5EF4-FFF2-40B4-BE49-F238E27FC236}">
              <a16:creationId xmlns="" xmlns:a16="http://schemas.microsoft.com/office/drawing/2014/main" id="{00000000-0008-0000-0B00-0000F6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7" name="Text Box 26">
          <a:extLst>
            <a:ext uri="{FF2B5EF4-FFF2-40B4-BE49-F238E27FC236}">
              <a16:creationId xmlns="" xmlns:a16="http://schemas.microsoft.com/office/drawing/2014/main" id="{00000000-0008-0000-0B00-0000F7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8" name="Text Box 27">
          <a:extLst>
            <a:ext uri="{FF2B5EF4-FFF2-40B4-BE49-F238E27FC236}">
              <a16:creationId xmlns="" xmlns:a16="http://schemas.microsoft.com/office/drawing/2014/main" id="{00000000-0008-0000-0B00-0000F8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49" name="Text Box 28">
          <a:extLst>
            <a:ext uri="{FF2B5EF4-FFF2-40B4-BE49-F238E27FC236}">
              <a16:creationId xmlns="" xmlns:a16="http://schemas.microsoft.com/office/drawing/2014/main" id="{00000000-0008-0000-0B00-0000F9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0" name="Text Box 29">
          <a:extLst>
            <a:ext uri="{FF2B5EF4-FFF2-40B4-BE49-F238E27FC236}">
              <a16:creationId xmlns="" xmlns:a16="http://schemas.microsoft.com/office/drawing/2014/main" id="{00000000-0008-0000-0B00-0000FA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1" name="Text Box 30">
          <a:extLst>
            <a:ext uri="{FF2B5EF4-FFF2-40B4-BE49-F238E27FC236}">
              <a16:creationId xmlns="" xmlns:a16="http://schemas.microsoft.com/office/drawing/2014/main" id="{00000000-0008-0000-0B00-0000FB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2" name="Text Box 31">
          <a:extLst>
            <a:ext uri="{FF2B5EF4-FFF2-40B4-BE49-F238E27FC236}">
              <a16:creationId xmlns="" xmlns:a16="http://schemas.microsoft.com/office/drawing/2014/main" id="{00000000-0008-0000-0B00-0000FC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3" name="Text Box 32">
          <a:extLst>
            <a:ext uri="{FF2B5EF4-FFF2-40B4-BE49-F238E27FC236}">
              <a16:creationId xmlns="" xmlns:a16="http://schemas.microsoft.com/office/drawing/2014/main" id="{00000000-0008-0000-0B00-0000FD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4" name="Text Box 33">
          <a:extLst>
            <a:ext uri="{FF2B5EF4-FFF2-40B4-BE49-F238E27FC236}">
              <a16:creationId xmlns="" xmlns:a16="http://schemas.microsoft.com/office/drawing/2014/main" id="{00000000-0008-0000-0B00-0000FE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5" name="Text Box 26">
          <a:extLst>
            <a:ext uri="{FF2B5EF4-FFF2-40B4-BE49-F238E27FC236}">
              <a16:creationId xmlns="" xmlns:a16="http://schemas.microsoft.com/office/drawing/2014/main" id="{00000000-0008-0000-0B00-0000FF00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6" name="Text Box 27">
          <a:extLst>
            <a:ext uri="{FF2B5EF4-FFF2-40B4-BE49-F238E27FC236}">
              <a16:creationId xmlns="" xmlns:a16="http://schemas.microsoft.com/office/drawing/2014/main" id="{00000000-0008-0000-0B00-00000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7" name="Text Box 28">
          <a:extLst>
            <a:ext uri="{FF2B5EF4-FFF2-40B4-BE49-F238E27FC236}">
              <a16:creationId xmlns="" xmlns:a16="http://schemas.microsoft.com/office/drawing/2014/main" id="{00000000-0008-0000-0B00-00000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8" name="Text Box 29">
          <a:extLst>
            <a:ext uri="{FF2B5EF4-FFF2-40B4-BE49-F238E27FC236}">
              <a16:creationId xmlns="" xmlns:a16="http://schemas.microsoft.com/office/drawing/2014/main" id="{00000000-0008-0000-0B00-00000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59" name="Text Box 30">
          <a:extLst>
            <a:ext uri="{FF2B5EF4-FFF2-40B4-BE49-F238E27FC236}">
              <a16:creationId xmlns="" xmlns:a16="http://schemas.microsoft.com/office/drawing/2014/main" id="{00000000-0008-0000-0B00-00000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0" name="Text Box 31">
          <a:extLst>
            <a:ext uri="{FF2B5EF4-FFF2-40B4-BE49-F238E27FC236}">
              <a16:creationId xmlns="" xmlns:a16="http://schemas.microsoft.com/office/drawing/2014/main" id="{00000000-0008-0000-0B00-00000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1" name="Text Box 32">
          <a:extLst>
            <a:ext uri="{FF2B5EF4-FFF2-40B4-BE49-F238E27FC236}">
              <a16:creationId xmlns="" xmlns:a16="http://schemas.microsoft.com/office/drawing/2014/main" id="{00000000-0008-0000-0B00-00000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2" name="Text Box 33">
          <a:extLst>
            <a:ext uri="{FF2B5EF4-FFF2-40B4-BE49-F238E27FC236}">
              <a16:creationId xmlns="" xmlns:a16="http://schemas.microsoft.com/office/drawing/2014/main" id="{00000000-0008-0000-0B00-00000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3" name="Text Box 26">
          <a:extLst>
            <a:ext uri="{FF2B5EF4-FFF2-40B4-BE49-F238E27FC236}">
              <a16:creationId xmlns="" xmlns:a16="http://schemas.microsoft.com/office/drawing/2014/main" id="{00000000-0008-0000-0B00-00000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4" name="Text Box 27">
          <a:extLst>
            <a:ext uri="{FF2B5EF4-FFF2-40B4-BE49-F238E27FC236}">
              <a16:creationId xmlns="" xmlns:a16="http://schemas.microsoft.com/office/drawing/2014/main" id="{00000000-0008-0000-0B00-00000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5" name="Text Box 28">
          <a:extLst>
            <a:ext uri="{FF2B5EF4-FFF2-40B4-BE49-F238E27FC236}">
              <a16:creationId xmlns="" xmlns:a16="http://schemas.microsoft.com/office/drawing/2014/main" id="{00000000-0008-0000-0B00-00000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6" name="Text Box 29">
          <a:extLst>
            <a:ext uri="{FF2B5EF4-FFF2-40B4-BE49-F238E27FC236}">
              <a16:creationId xmlns="" xmlns:a16="http://schemas.microsoft.com/office/drawing/2014/main" id="{00000000-0008-0000-0B00-00000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7" name="Text Box 30">
          <a:extLst>
            <a:ext uri="{FF2B5EF4-FFF2-40B4-BE49-F238E27FC236}">
              <a16:creationId xmlns="" xmlns:a16="http://schemas.microsoft.com/office/drawing/2014/main" id="{00000000-0008-0000-0B00-00000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8" name="Text Box 31">
          <a:extLst>
            <a:ext uri="{FF2B5EF4-FFF2-40B4-BE49-F238E27FC236}">
              <a16:creationId xmlns="" xmlns:a16="http://schemas.microsoft.com/office/drawing/2014/main" id="{00000000-0008-0000-0B00-00000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69" name="Text Box 32">
          <a:extLst>
            <a:ext uri="{FF2B5EF4-FFF2-40B4-BE49-F238E27FC236}">
              <a16:creationId xmlns="" xmlns:a16="http://schemas.microsoft.com/office/drawing/2014/main" id="{00000000-0008-0000-0B00-00000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0" name="Text Box 33">
          <a:extLst>
            <a:ext uri="{FF2B5EF4-FFF2-40B4-BE49-F238E27FC236}">
              <a16:creationId xmlns="" xmlns:a16="http://schemas.microsoft.com/office/drawing/2014/main" id="{00000000-0008-0000-0B00-00000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1" name="Text Box 26">
          <a:extLst>
            <a:ext uri="{FF2B5EF4-FFF2-40B4-BE49-F238E27FC236}">
              <a16:creationId xmlns="" xmlns:a16="http://schemas.microsoft.com/office/drawing/2014/main" id="{00000000-0008-0000-0B00-00000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2" name="Text Box 27">
          <a:extLst>
            <a:ext uri="{FF2B5EF4-FFF2-40B4-BE49-F238E27FC236}">
              <a16:creationId xmlns="" xmlns:a16="http://schemas.microsoft.com/office/drawing/2014/main" id="{00000000-0008-0000-0B00-00001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3" name="Text Box 28">
          <a:extLst>
            <a:ext uri="{FF2B5EF4-FFF2-40B4-BE49-F238E27FC236}">
              <a16:creationId xmlns="" xmlns:a16="http://schemas.microsoft.com/office/drawing/2014/main" id="{00000000-0008-0000-0B00-00001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4" name="Text Box 26">
          <a:extLst>
            <a:ext uri="{FF2B5EF4-FFF2-40B4-BE49-F238E27FC236}">
              <a16:creationId xmlns="" xmlns:a16="http://schemas.microsoft.com/office/drawing/2014/main" id="{00000000-0008-0000-0B00-00001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5" name="Text Box 27">
          <a:extLst>
            <a:ext uri="{FF2B5EF4-FFF2-40B4-BE49-F238E27FC236}">
              <a16:creationId xmlns="" xmlns:a16="http://schemas.microsoft.com/office/drawing/2014/main" id="{00000000-0008-0000-0B00-00001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6" name="Text Box 28">
          <a:extLst>
            <a:ext uri="{FF2B5EF4-FFF2-40B4-BE49-F238E27FC236}">
              <a16:creationId xmlns="" xmlns:a16="http://schemas.microsoft.com/office/drawing/2014/main" id="{00000000-0008-0000-0B00-00001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7" name="Text Box 29">
          <a:extLst>
            <a:ext uri="{FF2B5EF4-FFF2-40B4-BE49-F238E27FC236}">
              <a16:creationId xmlns="" xmlns:a16="http://schemas.microsoft.com/office/drawing/2014/main" id="{00000000-0008-0000-0B00-00001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8" name="Text Box 30">
          <a:extLst>
            <a:ext uri="{FF2B5EF4-FFF2-40B4-BE49-F238E27FC236}">
              <a16:creationId xmlns="" xmlns:a16="http://schemas.microsoft.com/office/drawing/2014/main" id="{00000000-0008-0000-0B00-00001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79" name="Text Box 31">
          <a:extLst>
            <a:ext uri="{FF2B5EF4-FFF2-40B4-BE49-F238E27FC236}">
              <a16:creationId xmlns="" xmlns:a16="http://schemas.microsoft.com/office/drawing/2014/main" id="{00000000-0008-0000-0B00-00001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0" name="Text Box 32">
          <a:extLst>
            <a:ext uri="{FF2B5EF4-FFF2-40B4-BE49-F238E27FC236}">
              <a16:creationId xmlns="" xmlns:a16="http://schemas.microsoft.com/office/drawing/2014/main" id="{00000000-0008-0000-0B00-00001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1" name="Text Box 33">
          <a:extLst>
            <a:ext uri="{FF2B5EF4-FFF2-40B4-BE49-F238E27FC236}">
              <a16:creationId xmlns="" xmlns:a16="http://schemas.microsoft.com/office/drawing/2014/main" id="{00000000-0008-0000-0B00-00001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2" name="Text Box 26">
          <a:extLst>
            <a:ext uri="{FF2B5EF4-FFF2-40B4-BE49-F238E27FC236}">
              <a16:creationId xmlns="" xmlns:a16="http://schemas.microsoft.com/office/drawing/2014/main" id="{00000000-0008-0000-0B00-00001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3" name="Text Box 27">
          <a:extLst>
            <a:ext uri="{FF2B5EF4-FFF2-40B4-BE49-F238E27FC236}">
              <a16:creationId xmlns="" xmlns:a16="http://schemas.microsoft.com/office/drawing/2014/main" id="{00000000-0008-0000-0B00-00001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4" name="Text Box 28">
          <a:extLst>
            <a:ext uri="{FF2B5EF4-FFF2-40B4-BE49-F238E27FC236}">
              <a16:creationId xmlns="" xmlns:a16="http://schemas.microsoft.com/office/drawing/2014/main" id="{00000000-0008-0000-0B00-00001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5" name="Text Box 29">
          <a:extLst>
            <a:ext uri="{FF2B5EF4-FFF2-40B4-BE49-F238E27FC236}">
              <a16:creationId xmlns="" xmlns:a16="http://schemas.microsoft.com/office/drawing/2014/main" id="{00000000-0008-0000-0B00-00001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6" name="Text Box 30">
          <a:extLst>
            <a:ext uri="{FF2B5EF4-FFF2-40B4-BE49-F238E27FC236}">
              <a16:creationId xmlns="" xmlns:a16="http://schemas.microsoft.com/office/drawing/2014/main" id="{00000000-0008-0000-0B00-00001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7" name="Text Box 31">
          <a:extLst>
            <a:ext uri="{FF2B5EF4-FFF2-40B4-BE49-F238E27FC236}">
              <a16:creationId xmlns="" xmlns:a16="http://schemas.microsoft.com/office/drawing/2014/main" id="{00000000-0008-0000-0B00-00001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8" name="Text Box 32">
          <a:extLst>
            <a:ext uri="{FF2B5EF4-FFF2-40B4-BE49-F238E27FC236}">
              <a16:creationId xmlns="" xmlns:a16="http://schemas.microsoft.com/office/drawing/2014/main" id="{00000000-0008-0000-0B00-00002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89" name="Text Box 33">
          <a:extLst>
            <a:ext uri="{FF2B5EF4-FFF2-40B4-BE49-F238E27FC236}">
              <a16:creationId xmlns="" xmlns:a16="http://schemas.microsoft.com/office/drawing/2014/main" id="{00000000-0008-0000-0B00-00002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0" name="Text Box 26">
          <a:extLst>
            <a:ext uri="{FF2B5EF4-FFF2-40B4-BE49-F238E27FC236}">
              <a16:creationId xmlns="" xmlns:a16="http://schemas.microsoft.com/office/drawing/2014/main" id="{00000000-0008-0000-0B00-00002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1" name="Text Box 27">
          <a:extLst>
            <a:ext uri="{FF2B5EF4-FFF2-40B4-BE49-F238E27FC236}">
              <a16:creationId xmlns="" xmlns:a16="http://schemas.microsoft.com/office/drawing/2014/main" id="{00000000-0008-0000-0B00-00002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2" name="Text Box 28">
          <a:extLst>
            <a:ext uri="{FF2B5EF4-FFF2-40B4-BE49-F238E27FC236}">
              <a16:creationId xmlns="" xmlns:a16="http://schemas.microsoft.com/office/drawing/2014/main" id="{00000000-0008-0000-0B00-00002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3" name="Text Box 29">
          <a:extLst>
            <a:ext uri="{FF2B5EF4-FFF2-40B4-BE49-F238E27FC236}">
              <a16:creationId xmlns="" xmlns:a16="http://schemas.microsoft.com/office/drawing/2014/main" id="{00000000-0008-0000-0B00-00002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4" name="Text Box 30">
          <a:extLst>
            <a:ext uri="{FF2B5EF4-FFF2-40B4-BE49-F238E27FC236}">
              <a16:creationId xmlns="" xmlns:a16="http://schemas.microsoft.com/office/drawing/2014/main" id="{00000000-0008-0000-0B00-00002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5" name="Text Box 31">
          <a:extLst>
            <a:ext uri="{FF2B5EF4-FFF2-40B4-BE49-F238E27FC236}">
              <a16:creationId xmlns="" xmlns:a16="http://schemas.microsoft.com/office/drawing/2014/main" id="{00000000-0008-0000-0B00-00002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6" name="Text Box 32">
          <a:extLst>
            <a:ext uri="{FF2B5EF4-FFF2-40B4-BE49-F238E27FC236}">
              <a16:creationId xmlns="" xmlns:a16="http://schemas.microsoft.com/office/drawing/2014/main" id="{00000000-0008-0000-0B00-00002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7" name="Text Box 33">
          <a:extLst>
            <a:ext uri="{FF2B5EF4-FFF2-40B4-BE49-F238E27FC236}">
              <a16:creationId xmlns="" xmlns:a16="http://schemas.microsoft.com/office/drawing/2014/main" id="{00000000-0008-0000-0B00-00002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8" name="Text Box 26">
          <a:extLst>
            <a:ext uri="{FF2B5EF4-FFF2-40B4-BE49-F238E27FC236}">
              <a16:creationId xmlns="" xmlns:a16="http://schemas.microsoft.com/office/drawing/2014/main" id="{00000000-0008-0000-0B00-00002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299" name="Text Box 27">
          <a:extLst>
            <a:ext uri="{FF2B5EF4-FFF2-40B4-BE49-F238E27FC236}">
              <a16:creationId xmlns="" xmlns:a16="http://schemas.microsoft.com/office/drawing/2014/main" id="{00000000-0008-0000-0B00-00002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0" name="Text Box 28">
          <a:extLst>
            <a:ext uri="{FF2B5EF4-FFF2-40B4-BE49-F238E27FC236}">
              <a16:creationId xmlns="" xmlns:a16="http://schemas.microsoft.com/office/drawing/2014/main" id="{00000000-0008-0000-0B00-00002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1" name="Text Box 26">
          <a:extLst>
            <a:ext uri="{FF2B5EF4-FFF2-40B4-BE49-F238E27FC236}">
              <a16:creationId xmlns="" xmlns:a16="http://schemas.microsoft.com/office/drawing/2014/main" id="{00000000-0008-0000-0B00-00002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2" name="Text Box 27">
          <a:extLst>
            <a:ext uri="{FF2B5EF4-FFF2-40B4-BE49-F238E27FC236}">
              <a16:creationId xmlns="" xmlns:a16="http://schemas.microsoft.com/office/drawing/2014/main" id="{00000000-0008-0000-0B00-00002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3" name="Text Box 28">
          <a:extLst>
            <a:ext uri="{FF2B5EF4-FFF2-40B4-BE49-F238E27FC236}">
              <a16:creationId xmlns="" xmlns:a16="http://schemas.microsoft.com/office/drawing/2014/main" id="{00000000-0008-0000-0B00-00002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4" name="Text Box 29">
          <a:extLst>
            <a:ext uri="{FF2B5EF4-FFF2-40B4-BE49-F238E27FC236}">
              <a16:creationId xmlns="" xmlns:a16="http://schemas.microsoft.com/office/drawing/2014/main" id="{00000000-0008-0000-0B00-00003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5" name="Text Box 30">
          <a:extLst>
            <a:ext uri="{FF2B5EF4-FFF2-40B4-BE49-F238E27FC236}">
              <a16:creationId xmlns="" xmlns:a16="http://schemas.microsoft.com/office/drawing/2014/main" id="{00000000-0008-0000-0B00-00003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6" name="Text Box 31">
          <a:extLst>
            <a:ext uri="{FF2B5EF4-FFF2-40B4-BE49-F238E27FC236}">
              <a16:creationId xmlns="" xmlns:a16="http://schemas.microsoft.com/office/drawing/2014/main" id="{00000000-0008-0000-0B00-00003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7" name="Text Box 32">
          <a:extLst>
            <a:ext uri="{FF2B5EF4-FFF2-40B4-BE49-F238E27FC236}">
              <a16:creationId xmlns="" xmlns:a16="http://schemas.microsoft.com/office/drawing/2014/main" id="{00000000-0008-0000-0B00-00003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8" name="Text Box 33">
          <a:extLst>
            <a:ext uri="{FF2B5EF4-FFF2-40B4-BE49-F238E27FC236}">
              <a16:creationId xmlns="" xmlns:a16="http://schemas.microsoft.com/office/drawing/2014/main" id="{00000000-0008-0000-0B00-00003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09" name="Text Box 26">
          <a:extLst>
            <a:ext uri="{FF2B5EF4-FFF2-40B4-BE49-F238E27FC236}">
              <a16:creationId xmlns="" xmlns:a16="http://schemas.microsoft.com/office/drawing/2014/main" id="{00000000-0008-0000-0B00-00003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0" name="Text Box 27">
          <a:extLst>
            <a:ext uri="{FF2B5EF4-FFF2-40B4-BE49-F238E27FC236}">
              <a16:creationId xmlns="" xmlns:a16="http://schemas.microsoft.com/office/drawing/2014/main" id="{00000000-0008-0000-0B00-00003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1" name="Text Box 28">
          <a:extLst>
            <a:ext uri="{FF2B5EF4-FFF2-40B4-BE49-F238E27FC236}">
              <a16:creationId xmlns="" xmlns:a16="http://schemas.microsoft.com/office/drawing/2014/main" id="{00000000-0008-0000-0B00-00003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2" name="Text Box 29">
          <a:extLst>
            <a:ext uri="{FF2B5EF4-FFF2-40B4-BE49-F238E27FC236}">
              <a16:creationId xmlns="" xmlns:a16="http://schemas.microsoft.com/office/drawing/2014/main" id="{00000000-0008-0000-0B00-00003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3" name="Text Box 30">
          <a:extLst>
            <a:ext uri="{FF2B5EF4-FFF2-40B4-BE49-F238E27FC236}">
              <a16:creationId xmlns="" xmlns:a16="http://schemas.microsoft.com/office/drawing/2014/main" id="{00000000-0008-0000-0B00-00003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4" name="Text Box 31">
          <a:extLst>
            <a:ext uri="{FF2B5EF4-FFF2-40B4-BE49-F238E27FC236}">
              <a16:creationId xmlns="" xmlns:a16="http://schemas.microsoft.com/office/drawing/2014/main" id="{00000000-0008-0000-0B00-00003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5" name="Text Box 32">
          <a:extLst>
            <a:ext uri="{FF2B5EF4-FFF2-40B4-BE49-F238E27FC236}">
              <a16:creationId xmlns="" xmlns:a16="http://schemas.microsoft.com/office/drawing/2014/main" id="{00000000-0008-0000-0B00-00003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6" name="Text Box 33">
          <a:extLst>
            <a:ext uri="{FF2B5EF4-FFF2-40B4-BE49-F238E27FC236}">
              <a16:creationId xmlns="" xmlns:a16="http://schemas.microsoft.com/office/drawing/2014/main" id="{00000000-0008-0000-0B00-00003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7" name="Text Box 26">
          <a:extLst>
            <a:ext uri="{FF2B5EF4-FFF2-40B4-BE49-F238E27FC236}">
              <a16:creationId xmlns="" xmlns:a16="http://schemas.microsoft.com/office/drawing/2014/main" id="{00000000-0008-0000-0B00-00003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8" name="Text Box 27">
          <a:extLst>
            <a:ext uri="{FF2B5EF4-FFF2-40B4-BE49-F238E27FC236}">
              <a16:creationId xmlns="" xmlns:a16="http://schemas.microsoft.com/office/drawing/2014/main" id="{00000000-0008-0000-0B00-00003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19" name="Text Box 28">
          <a:extLst>
            <a:ext uri="{FF2B5EF4-FFF2-40B4-BE49-F238E27FC236}">
              <a16:creationId xmlns="" xmlns:a16="http://schemas.microsoft.com/office/drawing/2014/main" id="{00000000-0008-0000-0B00-00003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0" name="Text Box 29">
          <a:extLst>
            <a:ext uri="{FF2B5EF4-FFF2-40B4-BE49-F238E27FC236}">
              <a16:creationId xmlns="" xmlns:a16="http://schemas.microsoft.com/office/drawing/2014/main" id="{00000000-0008-0000-0B00-00004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1" name="Text Box 30">
          <a:extLst>
            <a:ext uri="{FF2B5EF4-FFF2-40B4-BE49-F238E27FC236}">
              <a16:creationId xmlns="" xmlns:a16="http://schemas.microsoft.com/office/drawing/2014/main" id="{00000000-0008-0000-0B00-00004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2" name="Text Box 31">
          <a:extLst>
            <a:ext uri="{FF2B5EF4-FFF2-40B4-BE49-F238E27FC236}">
              <a16:creationId xmlns="" xmlns:a16="http://schemas.microsoft.com/office/drawing/2014/main" id="{00000000-0008-0000-0B00-00004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3" name="Text Box 32">
          <a:extLst>
            <a:ext uri="{FF2B5EF4-FFF2-40B4-BE49-F238E27FC236}">
              <a16:creationId xmlns="" xmlns:a16="http://schemas.microsoft.com/office/drawing/2014/main" id="{00000000-0008-0000-0B00-00004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4" name="Text Box 33">
          <a:extLst>
            <a:ext uri="{FF2B5EF4-FFF2-40B4-BE49-F238E27FC236}">
              <a16:creationId xmlns="" xmlns:a16="http://schemas.microsoft.com/office/drawing/2014/main" id="{00000000-0008-0000-0B00-00004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5" name="Text Box 26">
          <a:extLst>
            <a:ext uri="{FF2B5EF4-FFF2-40B4-BE49-F238E27FC236}">
              <a16:creationId xmlns="" xmlns:a16="http://schemas.microsoft.com/office/drawing/2014/main" id="{00000000-0008-0000-0B00-00004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6" name="Text Box 27">
          <a:extLst>
            <a:ext uri="{FF2B5EF4-FFF2-40B4-BE49-F238E27FC236}">
              <a16:creationId xmlns="" xmlns:a16="http://schemas.microsoft.com/office/drawing/2014/main" id="{00000000-0008-0000-0B00-00004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7" name="Text Box 28">
          <a:extLst>
            <a:ext uri="{FF2B5EF4-FFF2-40B4-BE49-F238E27FC236}">
              <a16:creationId xmlns="" xmlns:a16="http://schemas.microsoft.com/office/drawing/2014/main" id="{00000000-0008-0000-0B00-00004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8" name="Text Box 26">
          <a:extLst>
            <a:ext uri="{FF2B5EF4-FFF2-40B4-BE49-F238E27FC236}">
              <a16:creationId xmlns="" xmlns:a16="http://schemas.microsoft.com/office/drawing/2014/main" id="{00000000-0008-0000-0B00-00004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29" name="Text Box 27">
          <a:extLst>
            <a:ext uri="{FF2B5EF4-FFF2-40B4-BE49-F238E27FC236}">
              <a16:creationId xmlns="" xmlns:a16="http://schemas.microsoft.com/office/drawing/2014/main" id="{00000000-0008-0000-0B00-00004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0" name="Text Box 28">
          <a:extLst>
            <a:ext uri="{FF2B5EF4-FFF2-40B4-BE49-F238E27FC236}">
              <a16:creationId xmlns="" xmlns:a16="http://schemas.microsoft.com/office/drawing/2014/main" id="{00000000-0008-0000-0B00-00004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1" name="Text Box 29">
          <a:extLst>
            <a:ext uri="{FF2B5EF4-FFF2-40B4-BE49-F238E27FC236}">
              <a16:creationId xmlns="" xmlns:a16="http://schemas.microsoft.com/office/drawing/2014/main" id="{00000000-0008-0000-0B00-00004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2" name="Text Box 30">
          <a:extLst>
            <a:ext uri="{FF2B5EF4-FFF2-40B4-BE49-F238E27FC236}">
              <a16:creationId xmlns="" xmlns:a16="http://schemas.microsoft.com/office/drawing/2014/main" id="{00000000-0008-0000-0B00-00004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3" name="Text Box 31">
          <a:extLst>
            <a:ext uri="{FF2B5EF4-FFF2-40B4-BE49-F238E27FC236}">
              <a16:creationId xmlns="" xmlns:a16="http://schemas.microsoft.com/office/drawing/2014/main" id="{00000000-0008-0000-0B00-00004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4" name="Text Box 32">
          <a:extLst>
            <a:ext uri="{FF2B5EF4-FFF2-40B4-BE49-F238E27FC236}">
              <a16:creationId xmlns="" xmlns:a16="http://schemas.microsoft.com/office/drawing/2014/main" id="{00000000-0008-0000-0B00-00004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5" name="Text Box 33">
          <a:extLst>
            <a:ext uri="{FF2B5EF4-FFF2-40B4-BE49-F238E27FC236}">
              <a16:creationId xmlns="" xmlns:a16="http://schemas.microsoft.com/office/drawing/2014/main" id="{00000000-0008-0000-0B00-00004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6" name="Text Box 26">
          <a:extLst>
            <a:ext uri="{FF2B5EF4-FFF2-40B4-BE49-F238E27FC236}">
              <a16:creationId xmlns="" xmlns:a16="http://schemas.microsoft.com/office/drawing/2014/main" id="{00000000-0008-0000-0B00-00005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7" name="Text Box 27">
          <a:extLst>
            <a:ext uri="{FF2B5EF4-FFF2-40B4-BE49-F238E27FC236}">
              <a16:creationId xmlns="" xmlns:a16="http://schemas.microsoft.com/office/drawing/2014/main" id="{00000000-0008-0000-0B00-00005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8" name="Text Box 28">
          <a:extLst>
            <a:ext uri="{FF2B5EF4-FFF2-40B4-BE49-F238E27FC236}">
              <a16:creationId xmlns="" xmlns:a16="http://schemas.microsoft.com/office/drawing/2014/main" id="{00000000-0008-0000-0B00-00005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39" name="Text Box 29">
          <a:extLst>
            <a:ext uri="{FF2B5EF4-FFF2-40B4-BE49-F238E27FC236}">
              <a16:creationId xmlns="" xmlns:a16="http://schemas.microsoft.com/office/drawing/2014/main" id="{00000000-0008-0000-0B00-00005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0" name="Text Box 30">
          <a:extLst>
            <a:ext uri="{FF2B5EF4-FFF2-40B4-BE49-F238E27FC236}">
              <a16:creationId xmlns="" xmlns:a16="http://schemas.microsoft.com/office/drawing/2014/main" id="{00000000-0008-0000-0B00-00005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1" name="Text Box 31">
          <a:extLst>
            <a:ext uri="{FF2B5EF4-FFF2-40B4-BE49-F238E27FC236}">
              <a16:creationId xmlns="" xmlns:a16="http://schemas.microsoft.com/office/drawing/2014/main" id="{00000000-0008-0000-0B00-00005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2" name="Text Box 32">
          <a:extLst>
            <a:ext uri="{FF2B5EF4-FFF2-40B4-BE49-F238E27FC236}">
              <a16:creationId xmlns="" xmlns:a16="http://schemas.microsoft.com/office/drawing/2014/main" id="{00000000-0008-0000-0B00-00005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3" name="Text Box 33">
          <a:extLst>
            <a:ext uri="{FF2B5EF4-FFF2-40B4-BE49-F238E27FC236}">
              <a16:creationId xmlns="" xmlns:a16="http://schemas.microsoft.com/office/drawing/2014/main" id="{00000000-0008-0000-0B00-00005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4" name="Text Box 26">
          <a:extLst>
            <a:ext uri="{FF2B5EF4-FFF2-40B4-BE49-F238E27FC236}">
              <a16:creationId xmlns="" xmlns:a16="http://schemas.microsoft.com/office/drawing/2014/main" id="{00000000-0008-0000-0B00-00005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5" name="Text Box 27">
          <a:extLst>
            <a:ext uri="{FF2B5EF4-FFF2-40B4-BE49-F238E27FC236}">
              <a16:creationId xmlns="" xmlns:a16="http://schemas.microsoft.com/office/drawing/2014/main" id="{00000000-0008-0000-0B00-00005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6" name="Text Box 28">
          <a:extLst>
            <a:ext uri="{FF2B5EF4-FFF2-40B4-BE49-F238E27FC236}">
              <a16:creationId xmlns="" xmlns:a16="http://schemas.microsoft.com/office/drawing/2014/main" id="{00000000-0008-0000-0B00-00005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7" name="Text Box 29">
          <a:extLst>
            <a:ext uri="{FF2B5EF4-FFF2-40B4-BE49-F238E27FC236}">
              <a16:creationId xmlns="" xmlns:a16="http://schemas.microsoft.com/office/drawing/2014/main" id="{00000000-0008-0000-0B00-00005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8" name="Text Box 30">
          <a:extLst>
            <a:ext uri="{FF2B5EF4-FFF2-40B4-BE49-F238E27FC236}">
              <a16:creationId xmlns="" xmlns:a16="http://schemas.microsoft.com/office/drawing/2014/main" id="{00000000-0008-0000-0B00-00005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49" name="Text Box 31">
          <a:extLst>
            <a:ext uri="{FF2B5EF4-FFF2-40B4-BE49-F238E27FC236}">
              <a16:creationId xmlns="" xmlns:a16="http://schemas.microsoft.com/office/drawing/2014/main" id="{00000000-0008-0000-0B00-00005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0" name="Text Box 32">
          <a:extLst>
            <a:ext uri="{FF2B5EF4-FFF2-40B4-BE49-F238E27FC236}">
              <a16:creationId xmlns="" xmlns:a16="http://schemas.microsoft.com/office/drawing/2014/main" id="{00000000-0008-0000-0B00-00005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1" name="Text Box 33">
          <a:extLst>
            <a:ext uri="{FF2B5EF4-FFF2-40B4-BE49-F238E27FC236}">
              <a16:creationId xmlns="" xmlns:a16="http://schemas.microsoft.com/office/drawing/2014/main" id="{00000000-0008-0000-0B00-00005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2" name="Text Box 26">
          <a:extLst>
            <a:ext uri="{FF2B5EF4-FFF2-40B4-BE49-F238E27FC236}">
              <a16:creationId xmlns="" xmlns:a16="http://schemas.microsoft.com/office/drawing/2014/main" id="{00000000-0008-0000-0B00-00006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3" name="Text Box 27">
          <a:extLst>
            <a:ext uri="{FF2B5EF4-FFF2-40B4-BE49-F238E27FC236}">
              <a16:creationId xmlns="" xmlns:a16="http://schemas.microsoft.com/office/drawing/2014/main" id="{00000000-0008-0000-0B00-00006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4" name="Text Box 28">
          <a:extLst>
            <a:ext uri="{FF2B5EF4-FFF2-40B4-BE49-F238E27FC236}">
              <a16:creationId xmlns="" xmlns:a16="http://schemas.microsoft.com/office/drawing/2014/main" id="{00000000-0008-0000-0B00-00006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5" name="Text Box 26">
          <a:extLst>
            <a:ext uri="{FF2B5EF4-FFF2-40B4-BE49-F238E27FC236}">
              <a16:creationId xmlns="" xmlns:a16="http://schemas.microsoft.com/office/drawing/2014/main" id="{00000000-0008-0000-0B00-00006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6" name="Text Box 27">
          <a:extLst>
            <a:ext uri="{FF2B5EF4-FFF2-40B4-BE49-F238E27FC236}">
              <a16:creationId xmlns="" xmlns:a16="http://schemas.microsoft.com/office/drawing/2014/main" id="{00000000-0008-0000-0B00-00006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7" name="Text Box 28">
          <a:extLst>
            <a:ext uri="{FF2B5EF4-FFF2-40B4-BE49-F238E27FC236}">
              <a16:creationId xmlns="" xmlns:a16="http://schemas.microsoft.com/office/drawing/2014/main" id="{00000000-0008-0000-0B00-00006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8" name="Text Box 29">
          <a:extLst>
            <a:ext uri="{FF2B5EF4-FFF2-40B4-BE49-F238E27FC236}">
              <a16:creationId xmlns="" xmlns:a16="http://schemas.microsoft.com/office/drawing/2014/main" id="{00000000-0008-0000-0B00-00006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59" name="Text Box 30">
          <a:extLst>
            <a:ext uri="{FF2B5EF4-FFF2-40B4-BE49-F238E27FC236}">
              <a16:creationId xmlns="" xmlns:a16="http://schemas.microsoft.com/office/drawing/2014/main" id="{00000000-0008-0000-0B00-00006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0" name="Text Box 31">
          <a:extLst>
            <a:ext uri="{FF2B5EF4-FFF2-40B4-BE49-F238E27FC236}">
              <a16:creationId xmlns="" xmlns:a16="http://schemas.microsoft.com/office/drawing/2014/main" id="{00000000-0008-0000-0B00-00006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1" name="Text Box 32">
          <a:extLst>
            <a:ext uri="{FF2B5EF4-FFF2-40B4-BE49-F238E27FC236}">
              <a16:creationId xmlns="" xmlns:a16="http://schemas.microsoft.com/office/drawing/2014/main" id="{00000000-0008-0000-0B00-00006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2" name="Text Box 33">
          <a:extLst>
            <a:ext uri="{FF2B5EF4-FFF2-40B4-BE49-F238E27FC236}">
              <a16:creationId xmlns="" xmlns:a16="http://schemas.microsoft.com/office/drawing/2014/main" id="{00000000-0008-0000-0B00-00006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3" name="Text Box 26">
          <a:extLst>
            <a:ext uri="{FF2B5EF4-FFF2-40B4-BE49-F238E27FC236}">
              <a16:creationId xmlns="" xmlns:a16="http://schemas.microsoft.com/office/drawing/2014/main" id="{00000000-0008-0000-0B00-00006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4" name="Text Box 27">
          <a:extLst>
            <a:ext uri="{FF2B5EF4-FFF2-40B4-BE49-F238E27FC236}">
              <a16:creationId xmlns="" xmlns:a16="http://schemas.microsoft.com/office/drawing/2014/main" id="{00000000-0008-0000-0B00-00006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5" name="Text Box 28">
          <a:extLst>
            <a:ext uri="{FF2B5EF4-FFF2-40B4-BE49-F238E27FC236}">
              <a16:creationId xmlns="" xmlns:a16="http://schemas.microsoft.com/office/drawing/2014/main" id="{00000000-0008-0000-0B00-00006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6" name="Text Box 29">
          <a:extLst>
            <a:ext uri="{FF2B5EF4-FFF2-40B4-BE49-F238E27FC236}">
              <a16:creationId xmlns="" xmlns:a16="http://schemas.microsoft.com/office/drawing/2014/main" id="{00000000-0008-0000-0B00-00006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7" name="Text Box 30">
          <a:extLst>
            <a:ext uri="{FF2B5EF4-FFF2-40B4-BE49-F238E27FC236}">
              <a16:creationId xmlns="" xmlns:a16="http://schemas.microsoft.com/office/drawing/2014/main" id="{00000000-0008-0000-0B00-00006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8" name="Text Box 31">
          <a:extLst>
            <a:ext uri="{FF2B5EF4-FFF2-40B4-BE49-F238E27FC236}">
              <a16:creationId xmlns="" xmlns:a16="http://schemas.microsoft.com/office/drawing/2014/main" id="{00000000-0008-0000-0B00-00007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69" name="Text Box 32">
          <a:extLst>
            <a:ext uri="{FF2B5EF4-FFF2-40B4-BE49-F238E27FC236}">
              <a16:creationId xmlns="" xmlns:a16="http://schemas.microsoft.com/office/drawing/2014/main" id="{00000000-0008-0000-0B00-00007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0" name="Text Box 33">
          <a:extLst>
            <a:ext uri="{FF2B5EF4-FFF2-40B4-BE49-F238E27FC236}">
              <a16:creationId xmlns="" xmlns:a16="http://schemas.microsoft.com/office/drawing/2014/main" id="{00000000-0008-0000-0B00-00007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1" name="Text Box 26">
          <a:extLst>
            <a:ext uri="{FF2B5EF4-FFF2-40B4-BE49-F238E27FC236}">
              <a16:creationId xmlns="" xmlns:a16="http://schemas.microsoft.com/office/drawing/2014/main" id="{00000000-0008-0000-0B00-00007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2" name="Text Box 27">
          <a:extLst>
            <a:ext uri="{FF2B5EF4-FFF2-40B4-BE49-F238E27FC236}">
              <a16:creationId xmlns="" xmlns:a16="http://schemas.microsoft.com/office/drawing/2014/main" id="{00000000-0008-0000-0B00-00007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3" name="Text Box 28">
          <a:extLst>
            <a:ext uri="{FF2B5EF4-FFF2-40B4-BE49-F238E27FC236}">
              <a16:creationId xmlns="" xmlns:a16="http://schemas.microsoft.com/office/drawing/2014/main" id="{00000000-0008-0000-0B00-00007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4" name="Text Box 29">
          <a:extLst>
            <a:ext uri="{FF2B5EF4-FFF2-40B4-BE49-F238E27FC236}">
              <a16:creationId xmlns="" xmlns:a16="http://schemas.microsoft.com/office/drawing/2014/main" id="{00000000-0008-0000-0B00-00007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5" name="Text Box 30">
          <a:extLst>
            <a:ext uri="{FF2B5EF4-FFF2-40B4-BE49-F238E27FC236}">
              <a16:creationId xmlns="" xmlns:a16="http://schemas.microsoft.com/office/drawing/2014/main" id="{00000000-0008-0000-0B00-00007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6" name="Text Box 31">
          <a:extLst>
            <a:ext uri="{FF2B5EF4-FFF2-40B4-BE49-F238E27FC236}">
              <a16:creationId xmlns="" xmlns:a16="http://schemas.microsoft.com/office/drawing/2014/main" id="{00000000-0008-0000-0B00-00007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7" name="Text Box 32">
          <a:extLst>
            <a:ext uri="{FF2B5EF4-FFF2-40B4-BE49-F238E27FC236}">
              <a16:creationId xmlns="" xmlns:a16="http://schemas.microsoft.com/office/drawing/2014/main" id="{00000000-0008-0000-0B00-00007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8" name="Text Box 33">
          <a:extLst>
            <a:ext uri="{FF2B5EF4-FFF2-40B4-BE49-F238E27FC236}">
              <a16:creationId xmlns="" xmlns:a16="http://schemas.microsoft.com/office/drawing/2014/main" id="{00000000-0008-0000-0B00-00007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79" name="Text Box 26">
          <a:extLst>
            <a:ext uri="{FF2B5EF4-FFF2-40B4-BE49-F238E27FC236}">
              <a16:creationId xmlns="" xmlns:a16="http://schemas.microsoft.com/office/drawing/2014/main" id="{00000000-0008-0000-0B00-00007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0" name="Text Box 27">
          <a:extLst>
            <a:ext uri="{FF2B5EF4-FFF2-40B4-BE49-F238E27FC236}">
              <a16:creationId xmlns="" xmlns:a16="http://schemas.microsoft.com/office/drawing/2014/main" id="{00000000-0008-0000-0B00-00007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1" name="Text Box 28">
          <a:extLst>
            <a:ext uri="{FF2B5EF4-FFF2-40B4-BE49-F238E27FC236}">
              <a16:creationId xmlns="" xmlns:a16="http://schemas.microsoft.com/office/drawing/2014/main" id="{00000000-0008-0000-0B00-00007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2" name="Text Box 26">
          <a:extLst>
            <a:ext uri="{FF2B5EF4-FFF2-40B4-BE49-F238E27FC236}">
              <a16:creationId xmlns="" xmlns:a16="http://schemas.microsoft.com/office/drawing/2014/main" id="{00000000-0008-0000-0B00-00007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3" name="Text Box 27">
          <a:extLst>
            <a:ext uri="{FF2B5EF4-FFF2-40B4-BE49-F238E27FC236}">
              <a16:creationId xmlns="" xmlns:a16="http://schemas.microsoft.com/office/drawing/2014/main" id="{00000000-0008-0000-0B00-00007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4" name="Text Box 28">
          <a:extLst>
            <a:ext uri="{FF2B5EF4-FFF2-40B4-BE49-F238E27FC236}">
              <a16:creationId xmlns="" xmlns:a16="http://schemas.microsoft.com/office/drawing/2014/main" id="{00000000-0008-0000-0B00-00008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5" name="Text Box 29">
          <a:extLst>
            <a:ext uri="{FF2B5EF4-FFF2-40B4-BE49-F238E27FC236}">
              <a16:creationId xmlns="" xmlns:a16="http://schemas.microsoft.com/office/drawing/2014/main" id="{00000000-0008-0000-0B00-00008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6" name="Text Box 30">
          <a:extLst>
            <a:ext uri="{FF2B5EF4-FFF2-40B4-BE49-F238E27FC236}">
              <a16:creationId xmlns="" xmlns:a16="http://schemas.microsoft.com/office/drawing/2014/main" id="{00000000-0008-0000-0B00-00008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7" name="Text Box 31">
          <a:extLst>
            <a:ext uri="{FF2B5EF4-FFF2-40B4-BE49-F238E27FC236}">
              <a16:creationId xmlns="" xmlns:a16="http://schemas.microsoft.com/office/drawing/2014/main" id="{00000000-0008-0000-0B00-00008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8" name="Text Box 32">
          <a:extLst>
            <a:ext uri="{FF2B5EF4-FFF2-40B4-BE49-F238E27FC236}">
              <a16:creationId xmlns="" xmlns:a16="http://schemas.microsoft.com/office/drawing/2014/main" id="{00000000-0008-0000-0B00-00008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89" name="Text Box 33">
          <a:extLst>
            <a:ext uri="{FF2B5EF4-FFF2-40B4-BE49-F238E27FC236}">
              <a16:creationId xmlns="" xmlns:a16="http://schemas.microsoft.com/office/drawing/2014/main" id="{00000000-0008-0000-0B00-00008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0" name="Text Box 26">
          <a:extLst>
            <a:ext uri="{FF2B5EF4-FFF2-40B4-BE49-F238E27FC236}">
              <a16:creationId xmlns="" xmlns:a16="http://schemas.microsoft.com/office/drawing/2014/main" id="{00000000-0008-0000-0B00-00008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1" name="Text Box 27">
          <a:extLst>
            <a:ext uri="{FF2B5EF4-FFF2-40B4-BE49-F238E27FC236}">
              <a16:creationId xmlns="" xmlns:a16="http://schemas.microsoft.com/office/drawing/2014/main" id="{00000000-0008-0000-0B00-00008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2" name="Text Box 28">
          <a:extLst>
            <a:ext uri="{FF2B5EF4-FFF2-40B4-BE49-F238E27FC236}">
              <a16:creationId xmlns="" xmlns:a16="http://schemas.microsoft.com/office/drawing/2014/main" id="{00000000-0008-0000-0B00-00008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3" name="Text Box 29">
          <a:extLst>
            <a:ext uri="{FF2B5EF4-FFF2-40B4-BE49-F238E27FC236}">
              <a16:creationId xmlns="" xmlns:a16="http://schemas.microsoft.com/office/drawing/2014/main" id="{00000000-0008-0000-0B00-00008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4" name="Text Box 30">
          <a:extLst>
            <a:ext uri="{FF2B5EF4-FFF2-40B4-BE49-F238E27FC236}">
              <a16:creationId xmlns="" xmlns:a16="http://schemas.microsoft.com/office/drawing/2014/main" id="{00000000-0008-0000-0B00-00008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5" name="Text Box 31">
          <a:extLst>
            <a:ext uri="{FF2B5EF4-FFF2-40B4-BE49-F238E27FC236}">
              <a16:creationId xmlns="" xmlns:a16="http://schemas.microsoft.com/office/drawing/2014/main" id="{00000000-0008-0000-0B00-00008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6" name="Text Box 32">
          <a:extLst>
            <a:ext uri="{FF2B5EF4-FFF2-40B4-BE49-F238E27FC236}">
              <a16:creationId xmlns="" xmlns:a16="http://schemas.microsoft.com/office/drawing/2014/main" id="{00000000-0008-0000-0B00-00008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7" name="Text Box 33">
          <a:extLst>
            <a:ext uri="{FF2B5EF4-FFF2-40B4-BE49-F238E27FC236}">
              <a16:creationId xmlns="" xmlns:a16="http://schemas.microsoft.com/office/drawing/2014/main" id="{00000000-0008-0000-0B00-00008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8" name="Text Box 26">
          <a:extLst>
            <a:ext uri="{FF2B5EF4-FFF2-40B4-BE49-F238E27FC236}">
              <a16:creationId xmlns="" xmlns:a16="http://schemas.microsoft.com/office/drawing/2014/main" id="{00000000-0008-0000-0B00-00008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399" name="Text Box 27">
          <a:extLst>
            <a:ext uri="{FF2B5EF4-FFF2-40B4-BE49-F238E27FC236}">
              <a16:creationId xmlns="" xmlns:a16="http://schemas.microsoft.com/office/drawing/2014/main" id="{00000000-0008-0000-0B00-00008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0" name="Text Box 28">
          <a:extLst>
            <a:ext uri="{FF2B5EF4-FFF2-40B4-BE49-F238E27FC236}">
              <a16:creationId xmlns="" xmlns:a16="http://schemas.microsoft.com/office/drawing/2014/main" id="{00000000-0008-0000-0B00-00009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1" name="Text Box 29">
          <a:extLst>
            <a:ext uri="{FF2B5EF4-FFF2-40B4-BE49-F238E27FC236}">
              <a16:creationId xmlns="" xmlns:a16="http://schemas.microsoft.com/office/drawing/2014/main" id="{00000000-0008-0000-0B00-00009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2" name="Text Box 30">
          <a:extLst>
            <a:ext uri="{FF2B5EF4-FFF2-40B4-BE49-F238E27FC236}">
              <a16:creationId xmlns="" xmlns:a16="http://schemas.microsoft.com/office/drawing/2014/main" id="{00000000-0008-0000-0B00-00009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3" name="Text Box 31">
          <a:extLst>
            <a:ext uri="{FF2B5EF4-FFF2-40B4-BE49-F238E27FC236}">
              <a16:creationId xmlns="" xmlns:a16="http://schemas.microsoft.com/office/drawing/2014/main" id="{00000000-0008-0000-0B00-00009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4" name="Text Box 32">
          <a:extLst>
            <a:ext uri="{FF2B5EF4-FFF2-40B4-BE49-F238E27FC236}">
              <a16:creationId xmlns="" xmlns:a16="http://schemas.microsoft.com/office/drawing/2014/main" id="{00000000-0008-0000-0B00-00009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5" name="Text Box 33">
          <a:extLst>
            <a:ext uri="{FF2B5EF4-FFF2-40B4-BE49-F238E27FC236}">
              <a16:creationId xmlns="" xmlns:a16="http://schemas.microsoft.com/office/drawing/2014/main" id="{00000000-0008-0000-0B00-00009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6" name="Text Box 26">
          <a:extLst>
            <a:ext uri="{FF2B5EF4-FFF2-40B4-BE49-F238E27FC236}">
              <a16:creationId xmlns="" xmlns:a16="http://schemas.microsoft.com/office/drawing/2014/main" id="{00000000-0008-0000-0B00-00009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7" name="Text Box 27">
          <a:extLst>
            <a:ext uri="{FF2B5EF4-FFF2-40B4-BE49-F238E27FC236}">
              <a16:creationId xmlns="" xmlns:a16="http://schemas.microsoft.com/office/drawing/2014/main" id="{00000000-0008-0000-0B00-00009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8" name="Text Box 28">
          <a:extLst>
            <a:ext uri="{FF2B5EF4-FFF2-40B4-BE49-F238E27FC236}">
              <a16:creationId xmlns="" xmlns:a16="http://schemas.microsoft.com/office/drawing/2014/main" id="{00000000-0008-0000-0B00-00009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09" name="Text Box 26">
          <a:extLst>
            <a:ext uri="{FF2B5EF4-FFF2-40B4-BE49-F238E27FC236}">
              <a16:creationId xmlns="" xmlns:a16="http://schemas.microsoft.com/office/drawing/2014/main" id="{00000000-0008-0000-0B00-00009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0" name="Text Box 27">
          <a:extLst>
            <a:ext uri="{FF2B5EF4-FFF2-40B4-BE49-F238E27FC236}">
              <a16:creationId xmlns="" xmlns:a16="http://schemas.microsoft.com/office/drawing/2014/main" id="{00000000-0008-0000-0B00-00009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1" name="Text Box 28">
          <a:extLst>
            <a:ext uri="{FF2B5EF4-FFF2-40B4-BE49-F238E27FC236}">
              <a16:creationId xmlns="" xmlns:a16="http://schemas.microsoft.com/office/drawing/2014/main" id="{00000000-0008-0000-0B00-00009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2" name="Text Box 29">
          <a:extLst>
            <a:ext uri="{FF2B5EF4-FFF2-40B4-BE49-F238E27FC236}">
              <a16:creationId xmlns="" xmlns:a16="http://schemas.microsoft.com/office/drawing/2014/main" id="{00000000-0008-0000-0B00-00009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3" name="Text Box 30">
          <a:extLst>
            <a:ext uri="{FF2B5EF4-FFF2-40B4-BE49-F238E27FC236}">
              <a16:creationId xmlns="" xmlns:a16="http://schemas.microsoft.com/office/drawing/2014/main" id="{00000000-0008-0000-0B00-00009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4" name="Text Box 31">
          <a:extLst>
            <a:ext uri="{FF2B5EF4-FFF2-40B4-BE49-F238E27FC236}">
              <a16:creationId xmlns="" xmlns:a16="http://schemas.microsoft.com/office/drawing/2014/main" id="{00000000-0008-0000-0B00-00009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5" name="Text Box 32">
          <a:extLst>
            <a:ext uri="{FF2B5EF4-FFF2-40B4-BE49-F238E27FC236}">
              <a16:creationId xmlns="" xmlns:a16="http://schemas.microsoft.com/office/drawing/2014/main" id="{00000000-0008-0000-0B00-00009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6" name="Text Box 33">
          <a:extLst>
            <a:ext uri="{FF2B5EF4-FFF2-40B4-BE49-F238E27FC236}">
              <a16:creationId xmlns="" xmlns:a16="http://schemas.microsoft.com/office/drawing/2014/main" id="{00000000-0008-0000-0B00-0000A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7" name="Text Box 26">
          <a:extLst>
            <a:ext uri="{FF2B5EF4-FFF2-40B4-BE49-F238E27FC236}">
              <a16:creationId xmlns="" xmlns:a16="http://schemas.microsoft.com/office/drawing/2014/main" id="{00000000-0008-0000-0B00-0000A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8" name="Text Box 27">
          <a:extLst>
            <a:ext uri="{FF2B5EF4-FFF2-40B4-BE49-F238E27FC236}">
              <a16:creationId xmlns="" xmlns:a16="http://schemas.microsoft.com/office/drawing/2014/main" id="{00000000-0008-0000-0B00-0000A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19" name="Text Box 28">
          <a:extLst>
            <a:ext uri="{FF2B5EF4-FFF2-40B4-BE49-F238E27FC236}">
              <a16:creationId xmlns="" xmlns:a16="http://schemas.microsoft.com/office/drawing/2014/main" id="{00000000-0008-0000-0B00-0000A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0" name="Text Box 29">
          <a:extLst>
            <a:ext uri="{FF2B5EF4-FFF2-40B4-BE49-F238E27FC236}">
              <a16:creationId xmlns="" xmlns:a16="http://schemas.microsoft.com/office/drawing/2014/main" id="{00000000-0008-0000-0B00-0000A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1" name="Text Box 30">
          <a:extLst>
            <a:ext uri="{FF2B5EF4-FFF2-40B4-BE49-F238E27FC236}">
              <a16:creationId xmlns="" xmlns:a16="http://schemas.microsoft.com/office/drawing/2014/main" id="{00000000-0008-0000-0B00-0000A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2" name="Text Box 31">
          <a:extLst>
            <a:ext uri="{FF2B5EF4-FFF2-40B4-BE49-F238E27FC236}">
              <a16:creationId xmlns="" xmlns:a16="http://schemas.microsoft.com/office/drawing/2014/main" id="{00000000-0008-0000-0B00-0000A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3" name="Text Box 32">
          <a:extLst>
            <a:ext uri="{FF2B5EF4-FFF2-40B4-BE49-F238E27FC236}">
              <a16:creationId xmlns="" xmlns:a16="http://schemas.microsoft.com/office/drawing/2014/main" id="{00000000-0008-0000-0B00-0000A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4" name="Text Box 33">
          <a:extLst>
            <a:ext uri="{FF2B5EF4-FFF2-40B4-BE49-F238E27FC236}">
              <a16:creationId xmlns="" xmlns:a16="http://schemas.microsoft.com/office/drawing/2014/main" id="{00000000-0008-0000-0B00-0000A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5" name="Text Box 26">
          <a:extLst>
            <a:ext uri="{FF2B5EF4-FFF2-40B4-BE49-F238E27FC236}">
              <a16:creationId xmlns="" xmlns:a16="http://schemas.microsoft.com/office/drawing/2014/main" id="{00000000-0008-0000-0B00-0000A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6" name="Text Box 27">
          <a:extLst>
            <a:ext uri="{FF2B5EF4-FFF2-40B4-BE49-F238E27FC236}">
              <a16:creationId xmlns="" xmlns:a16="http://schemas.microsoft.com/office/drawing/2014/main" id="{00000000-0008-0000-0B00-0000A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7" name="Text Box 28">
          <a:extLst>
            <a:ext uri="{FF2B5EF4-FFF2-40B4-BE49-F238E27FC236}">
              <a16:creationId xmlns="" xmlns:a16="http://schemas.microsoft.com/office/drawing/2014/main" id="{00000000-0008-0000-0B00-0000A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8" name="Text Box 29">
          <a:extLst>
            <a:ext uri="{FF2B5EF4-FFF2-40B4-BE49-F238E27FC236}">
              <a16:creationId xmlns="" xmlns:a16="http://schemas.microsoft.com/office/drawing/2014/main" id="{00000000-0008-0000-0B00-0000A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29" name="Text Box 30">
          <a:extLst>
            <a:ext uri="{FF2B5EF4-FFF2-40B4-BE49-F238E27FC236}">
              <a16:creationId xmlns="" xmlns:a16="http://schemas.microsoft.com/office/drawing/2014/main" id="{00000000-0008-0000-0B00-0000A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0" name="Text Box 31">
          <a:extLst>
            <a:ext uri="{FF2B5EF4-FFF2-40B4-BE49-F238E27FC236}">
              <a16:creationId xmlns="" xmlns:a16="http://schemas.microsoft.com/office/drawing/2014/main" id="{00000000-0008-0000-0B00-0000A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1" name="Text Box 32">
          <a:extLst>
            <a:ext uri="{FF2B5EF4-FFF2-40B4-BE49-F238E27FC236}">
              <a16:creationId xmlns="" xmlns:a16="http://schemas.microsoft.com/office/drawing/2014/main" id="{00000000-0008-0000-0B00-0000A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2" name="Text Box 33">
          <a:extLst>
            <a:ext uri="{FF2B5EF4-FFF2-40B4-BE49-F238E27FC236}">
              <a16:creationId xmlns="" xmlns:a16="http://schemas.microsoft.com/office/drawing/2014/main" id="{00000000-0008-0000-0B00-0000B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3" name="Text Box 26">
          <a:extLst>
            <a:ext uri="{FF2B5EF4-FFF2-40B4-BE49-F238E27FC236}">
              <a16:creationId xmlns="" xmlns:a16="http://schemas.microsoft.com/office/drawing/2014/main" id="{00000000-0008-0000-0B00-0000B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4" name="Text Box 27">
          <a:extLst>
            <a:ext uri="{FF2B5EF4-FFF2-40B4-BE49-F238E27FC236}">
              <a16:creationId xmlns="" xmlns:a16="http://schemas.microsoft.com/office/drawing/2014/main" id="{00000000-0008-0000-0B00-0000B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5" name="Text Box 28">
          <a:extLst>
            <a:ext uri="{FF2B5EF4-FFF2-40B4-BE49-F238E27FC236}">
              <a16:creationId xmlns="" xmlns:a16="http://schemas.microsoft.com/office/drawing/2014/main" id="{00000000-0008-0000-0B00-0000B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6" name="Text Box 26">
          <a:extLst>
            <a:ext uri="{FF2B5EF4-FFF2-40B4-BE49-F238E27FC236}">
              <a16:creationId xmlns="" xmlns:a16="http://schemas.microsoft.com/office/drawing/2014/main" id="{00000000-0008-0000-0B00-0000B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7" name="Text Box 27">
          <a:extLst>
            <a:ext uri="{FF2B5EF4-FFF2-40B4-BE49-F238E27FC236}">
              <a16:creationId xmlns="" xmlns:a16="http://schemas.microsoft.com/office/drawing/2014/main" id="{00000000-0008-0000-0B00-0000B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8" name="Text Box 28">
          <a:extLst>
            <a:ext uri="{FF2B5EF4-FFF2-40B4-BE49-F238E27FC236}">
              <a16:creationId xmlns="" xmlns:a16="http://schemas.microsoft.com/office/drawing/2014/main" id="{00000000-0008-0000-0B00-0000B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39" name="Text Box 29">
          <a:extLst>
            <a:ext uri="{FF2B5EF4-FFF2-40B4-BE49-F238E27FC236}">
              <a16:creationId xmlns="" xmlns:a16="http://schemas.microsoft.com/office/drawing/2014/main" id="{00000000-0008-0000-0B00-0000B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0" name="Text Box 30">
          <a:extLst>
            <a:ext uri="{FF2B5EF4-FFF2-40B4-BE49-F238E27FC236}">
              <a16:creationId xmlns="" xmlns:a16="http://schemas.microsoft.com/office/drawing/2014/main" id="{00000000-0008-0000-0B00-0000B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1" name="Text Box 31">
          <a:extLst>
            <a:ext uri="{FF2B5EF4-FFF2-40B4-BE49-F238E27FC236}">
              <a16:creationId xmlns="" xmlns:a16="http://schemas.microsoft.com/office/drawing/2014/main" id="{00000000-0008-0000-0B00-0000B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2" name="Text Box 32">
          <a:extLst>
            <a:ext uri="{FF2B5EF4-FFF2-40B4-BE49-F238E27FC236}">
              <a16:creationId xmlns="" xmlns:a16="http://schemas.microsoft.com/office/drawing/2014/main" id="{00000000-0008-0000-0B00-0000B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3" name="Text Box 33">
          <a:extLst>
            <a:ext uri="{FF2B5EF4-FFF2-40B4-BE49-F238E27FC236}">
              <a16:creationId xmlns="" xmlns:a16="http://schemas.microsoft.com/office/drawing/2014/main" id="{00000000-0008-0000-0B00-0000B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4" name="Text Box 26">
          <a:extLst>
            <a:ext uri="{FF2B5EF4-FFF2-40B4-BE49-F238E27FC236}">
              <a16:creationId xmlns="" xmlns:a16="http://schemas.microsoft.com/office/drawing/2014/main" id="{00000000-0008-0000-0B00-0000B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5" name="Text Box 27">
          <a:extLst>
            <a:ext uri="{FF2B5EF4-FFF2-40B4-BE49-F238E27FC236}">
              <a16:creationId xmlns="" xmlns:a16="http://schemas.microsoft.com/office/drawing/2014/main" id="{00000000-0008-0000-0B00-0000B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6" name="Text Box 28">
          <a:extLst>
            <a:ext uri="{FF2B5EF4-FFF2-40B4-BE49-F238E27FC236}">
              <a16:creationId xmlns="" xmlns:a16="http://schemas.microsoft.com/office/drawing/2014/main" id="{00000000-0008-0000-0B00-0000B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7" name="Text Box 29">
          <a:extLst>
            <a:ext uri="{FF2B5EF4-FFF2-40B4-BE49-F238E27FC236}">
              <a16:creationId xmlns="" xmlns:a16="http://schemas.microsoft.com/office/drawing/2014/main" id="{00000000-0008-0000-0B00-0000B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8" name="Text Box 30">
          <a:extLst>
            <a:ext uri="{FF2B5EF4-FFF2-40B4-BE49-F238E27FC236}">
              <a16:creationId xmlns="" xmlns:a16="http://schemas.microsoft.com/office/drawing/2014/main" id="{00000000-0008-0000-0B00-0000C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49" name="Text Box 31">
          <a:extLst>
            <a:ext uri="{FF2B5EF4-FFF2-40B4-BE49-F238E27FC236}">
              <a16:creationId xmlns="" xmlns:a16="http://schemas.microsoft.com/office/drawing/2014/main" id="{00000000-0008-0000-0B00-0000C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0" name="Text Box 32">
          <a:extLst>
            <a:ext uri="{FF2B5EF4-FFF2-40B4-BE49-F238E27FC236}">
              <a16:creationId xmlns="" xmlns:a16="http://schemas.microsoft.com/office/drawing/2014/main" id="{00000000-0008-0000-0B00-0000C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1" name="Text Box 33">
          <a:extLst>
            <a:ext uri="{FF2B5EF4-FFF2-40B4-BE49-F238E27FC236}">
              <a16:creationId xmlns="" xmlns:a16="http://schemas.microsoft.com/office/drawing/2014/main" id="{00000000-0008-0000-0B00-0000C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2" name="Text Box 26">
          <a:extLst>
            <a:ext uri="{FF2B5EF4-FFF2-40B4-BE49-F238E27FC236}">
              <a16:creationId xmlns="" xmlns:a16="http://schemas.microsoft.com/office/drawing/2014/main" id="{00000000-0008-0000-0B00-0000C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3" name="Text Box 27">
          <a:extLst>
            <a:ext uri="{FF2B5EF4-FFF2-40B4-BE49-F238E27FC236}">
              <a16:creationId xmlns="" xmlns:a16="http://schemas.microsoft.com/office/drawing/2014/main" id="{00000000-0008-0000-0B00-0000C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4" name="Text Box 28">
          <a:extLst>
            <a:ext uri="{FF2B5EF4-FFF2-40B4-BE49-F238E27FC236}">
              <a16:creationId xmlns="" xmlns:a16="http://schemas.microsoft.com/office/drawing/2014/main" id="{00000000-0008-0000-0B00-0000C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5" name="Text Box 29">
          <a:extLst>
            <a:ext uri="{FF2B5EF4-FFF2-40B4-BE49-F238E27FC236}">
              <a16:creationId xmlns="" xmlns:a16="http://schemas.microsoft.com/office/drawing/2014/main" id="{00000000-0008-0000-0B00-0000C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6" name="Text Box 30">
          <a:extLst>
            <a:ext uri="{FF2B5EF4-FFF2-40B4-BE49-F238E27FC236}">
              <a16:creationId xmlns="" xmlns:a16="http://schemas.microsoft.com/office/drawing/2014/main" id="{00000000-0008-0000-0B00-0000C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7" name="Text Box 31">
          <a:extLst>
            <a:ext uri="{FF2B5EF4-FFF2-40B4-BE49-F238E27FC236}">
              <a16:creationId xmlns="" xmlns:a16="http://schemas.microsoft.com/office/drawing/2014/main" id="{00000000-0008-0000-0B00-0000C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8" name="Text Box 32">
          <a:extLst>
            <a:ext uri="{FF2B5EF4-FFF2-40B4-BE49-F238E27FC236}">
              <a16:creationId xmlns="" xmlns:a16="http://schemas.microsoft.com/office/drawing/2014/main" id="{00000000-0008-0000-0B00-0000C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59" name="Text Box 33">
          <a:extLst>
            <a:ext uri="{FF2B5EF4-FFF2-40B4-BE49-F238E27FC236}">
              <a16:creationId xmlns="" xmlns:a16="http://schemas.microsoft.com/office/drawing/2014/main" id="{00000000-0008-0000-0B00-0000C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0" name="Text Box 26">
          <a:extLst>
            <a:ext uri="{FF2B5EF4-FFF2-40B4-BE49-F238E27FC236}">
              <a16:creationId xmlns="" xmlns:a16="http://schemas.microsoft.com/office/drawing/2014/main" id="{00000000-0008-0000-0B00-0000C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1" name="Text Box 27">
          <a:extLst>
            <a:ext uri="{FF2B5EF4-FFF2-40B4-BE49-F238E27FC236}">
              <a16:creationId xmlns="" xmlns:a16="http://schemas.microsoft.com/office/drawing/2014/main" id="{00000000-0008-0000-0B00-0000C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2" name="Text Box 28">
          <a:extLst>
            <a:ext uri="{FF2B5EF4-FFF2-40B4-BE49-F238E27FC236}">
              <a16:creationId xmlns="" xmlns:a16="http://schemas.microsoft.com/office/drawing/2014/main" id="{00000000-0008-0000-0B00-0000C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3" name="Text Box 26">
          <a:extLst>
            <a:ext uri="{FF2B5EF4-FFF2-40B4-BE49-F238E27FC236}">
              <a16:creationId xmlns="" xmlns:a16="http://schemas.microsoft.com/office/drawing/2014/main" id="{00000000-0008-0000-0B00-0000C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4" name="Text Box 27">
          <a:extLst>
            <a:ext uri="{FF2B5EF4-FFF2-40B4-BE49-F238E27FC236}">
              <a16:creationId xmlns="" xmlns:a16="http://schemas.microsoft.com/office/drawing/2014/main" id="{00000000-0008-0000-0B00-0000D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5" name="Text Box 28">
          <a:extLst>
            <a:ext uri="{FF2B5EF4-FFF2-40B4-BE49-F238E27FC236}">
              <a16:creationId xmlns="" xmlns:a16="http://schemas.microsoft.com/office/drawing/2014/main" id="{00000000-0008-0000-0B00-0000D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6" name="Text Box 29">
          <a:extLst>
            <a:ext uri="{FF2B5EF4-FFF2-40B4-BE49-F238E27FC236}">
              <a16:creationId xmlns="" xmlns:a16="http://schemas.microsoft.com/office/drawing/2014/main" id="{00000000-0008-0000-0B00-0000D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7" name="Text Box 30">
          <a:extLst>
            <a:ext uri="{FF2B5EF4-FFF2-40B4-BE49-F238E27FC236}">
              <a16:creationId xmlns="" xmlns:a16="http://schemas.microsoft.com/office/drawing/2014/main" id="{00000000-0008-0000-0B00-0000D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8" name="Text Box 31">
          <a:extLst>
            <a:ext uri="{FF2B5EF4-FFF2-40B4-BE49-F238E27FC236}">
              <a16:creationId xmlns="" xmlns:a16="http://schemas.microsoft.com/office/drawing/2014/main" id="{00000000-0008-0000-0B00-0000D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69" name="Text Box 32">
          <a:extLst>
            <a:ext uri="{FF2B5EF4-FFF2-40B4-BE49-F238E27FC236}">
              <a16:creationId xmlns="" xmlns:a16="http://schemas.microsoft.com/office/drawing/2014/main" id="{00000000-0008-0000-0B00-0000D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0" name="Text Box 33">
          <a:extLst>
            <a:ext uri="{FF2B5EF4-FFF2-40B4-BE49-F238E27FC236}">
              <a16:creationId xmlns="" xmlns:a16="http://schemas.microsoft.com/office/drawing/2014/main" id="{00000000-0008-0000-0B00-0000D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1" name="Text Box 26">
          <a:extLst>
            <a:ext uri="{FF2B5EF4-FFF2-40B4-BE49-F238E27FC236}">
              <a16:creationId xmlns="" xmlns:a16="http://schemas.microsoft.com/office/drawing/2014/main" id="{00000000-0008-0000-0B00-0000D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2" name="Text Box 27">
          <a:extLst>
            <a:ext uri="{FF2B5EF4-FFF2-40B4-BE49-F238E27FC236}">
              <a16:creationId xmlns="" xmlns:a16="http://schemas.microsoft.com/office/drawing/2014/main" id="{00000000-0008-0000-0B00-0000D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3" name="Text Box 28">
          <a:extLst>
            <a:ext uri="{FF2B5EF4-FFF2-40B4-BE49-F238E27FC236}">
              <a16:creationId xmlns="" xmlns:a16="http://schemas.microsoft.com/office/drawing/2014/main" id="{00000000-0008-0000-0B00-0000D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4" name="Text Box 29">
          <a:extLst>
            <a:ext uri="{FF2B5EF4-FFF2-40B4-BE49-F238E27FC236}">
              <a16:creationId xmlns="" xmlns:a16="http://schemas.microsoft.com/office/drawing/2014/main" id="{00000000-0008-0000-0B00-0000D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5" name="Text Box 30">
          <a:extLst>
            <a:ext uri="{FF2B5EF4-FFF2-40B4-BE49-F238E27FC236}">
              <a16:creationId xmlns="" xmlns:a16="http://schemas.microsoft.com/office/drawing/2014/main" id="{00000000-0008-0000-0B00-0000D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6" name="Text Box 31">
          <a:extLst>
            <a:ext uri="{FF2B5EF4-FFF2-40B4-BE49-F238E27FC236}">
              <a16:creationId xmlns="" xmlns:a16="http://schemas.microsoft.com/office/drawing/2014/main" id="{00000000-0008-0000-0B00-0000D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7" name="Text Box 32">
          <a:extLst>
            <a:ext uri="{FF2B5EF4-FFF2-40B4-BE49-F238E27FC236}">
              <a16:creationId xmlns="" xmlns:a16="http://schemas.microsoft.com/office/drawing/2014/main" id="{00000000-0008-0000-0B00-0000D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8" name="Text Box 33">
          <a:extLst>
            <a:ext uri="{FF2B5EF4-FFF2-40B4-BE49-F238E27FC236}">
              <a16:creationId xmlns="" xmlns:a16="http://schemas.microsoft.com/office/drawing/2014/main" id="{00000000-0008-0000-0B00-0000D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79" name="Text Box 26">
          <a:extLst>
            <a:ext uri="{FF2B5EF4-FFF2-40B4-BE49-F238E27FC236}">
              <a16:creationId xmlns="" xmlns:a16="http://schemas.microsoft.com/office/drawing/2014/main" id="{00000000-0008-0000-0B00-0000D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0" name="Text Box 27">
          <a:extLst>
            <a:ext uri="{FF2B5EF4-FFF2-40B4-BE49-F238E27FC236}">
              <a16:creationId xmlns="" xmlns:a16="http://schemas.microsoft.com/office/drawing/2014/main" id="{00000000-0008-0000-0B00-0000E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1" name="Text Box 28">
          <a:extLst>
            <a:ext uri="{FF2B5EF4-FFF2-40B4-BE49-F238E27FC236}">
              <a16:creationId xmlns="" xmlns:a16="http://schemas.microsoft.com/office/drawing/2014/main" id="{00000000-0008-0000-0B00-0000E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2" name="Text Box 29">
          <a:extLst>
            <a:ext uri="{FF2B5EF4-FFF2-40B4-BE49-F238E27FC236}">
              <a16:creationId xmlns="" xmlns:a16="http://schemas.microsoft.com/office/drawing/2014/main" id="{00000000-0008-0000-0B00-0000E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3" name="Text Box 30">
          <a:extLst>
            <a:ext uri="{FF2B5EF4-FFF2-40B4-BE49-F238E27FC236}">
              <a16:creationId xmlns="" xmlns:a16="http://schemas.microsoft.com/office/drawing/2014/main" id="{00000000-0008-0000-0B00-0000E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4" name="Text Box 31">
          <a:extLst>
            <a:ext uri="{FF2B5EF4-FFF2-40B4-BE49-F238E27FC236}">
              <a16:creationId xmlns="" xmlns:a16="http://schemas.microsoft.com/office/drawing/2014/main" id="{00000000-0008-0000-0B00-0000E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5" name="Text Box 32">
          <a:extLst>
            <a:ext uri="{FF2B5EF4-FFF2-40B4-BE49-F238E27FC236}">
              <a16:creationId xmlns="" xmlns:a16="http://schemas.microsoft.com/office/drawing/2014/main" id="{00000000-0008-0000-0B00-0000E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6" name="Text Box 33">
          <a:extLst>
            <a:ext uri="{FF2B5EF4-FFF2-40B4-BE49-F238E27FC236}">
              <a16:creationId xmlns="" xmlns:a16="http://schemas.microsoft.com/office/drawing/2014/main" id="{00000000-0008-0000-0B00-0000E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7" name="Text Box 26">
          <a:extLst>
            <a:ext uri="{FF2B5EF4-FFF2-40B4-BE49-F238E27FC236}">
              <a16:creationId xmlns="" xmlns:a16="http://schemas.microsoft.com/office/drawing/2014/main" id="{00000000-0008-0000-0B00-0000E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8" name="Text Box 27">
          <a:extLst>
            <a:ext uri="{FF2B5EF4-FFF2-40B4-BE49-F238E27FC236}">
              <a16:creationId xmlns="" xmlns:a16="http://schemas.microsoft.com/office/drawing/2014/main" id="{00000000-0008-0000-0B00-0000E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89" name="Text Box 28">
          <a:extLst>
            <a:ext uri="{FF2B5EF4-FFF2-40B4-BE49-F238E27FC236}">
              <a16:creationId xmlns="" xmlns:a16="http://schemas.microsoft.com/office/drawing/2014/main" id="{00000000-0008-0000-0B00-0000E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0" name="Text Box 26">
          <a:extLst>
            <a:ext uri="{FF2B5EF4-FFF2-40B4-BE49-F238E27FC236}">
              <a16:creationId xmlns="" xmlns:a16="http://schemas.microsoft.com/office/drawing/2014/main" id="{00000000-0008-0000-0B00-0000E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1" name="Text Box 27">
          <a:extLst>
            <a:ext uri="{FF2B5EF4-FFF2-40B4-BE49-F238E27FC236}">
              <a16:creationId xmlns="" xmlns:a16="http://schemas.microsoft.com/office/drawing/2014/main" id="{00000000-0008-0000-0B00-0000E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2" name="Text Box 28">
          <a:extLst>
            <a:ext uri="{FF2B5EF4-FFF2-40B4-BE49-F238E27FC236}">
              <a16:creationId xmlns="" xmlns:a16="http://schemas.microsoft.com/office/drawing/2014/main" id="{00000000-0008-0000-0B00-0000E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3" name="Text Box 29">
          <a:extLst>
            <a:ext uri="{FF2B5EF4-FFF2-40B4-BE49-F238E27FC236}">
              <a16:creationId xmlns="" xmlns:a16="http://schemas.microsoft.com/office/drawing/2014/main" id="{00000000-0008-0000-0B00-0000E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4" name="Text Box 30">
          <a:extLst>
            <a:ext uri="{FF2B5EF4-FFF2-40B4-BE49-F238E27FC236}">
              <a16:creationId xmlns="" xmlns:a16="http://schemas.microsoft.com/office/drawing/2014/main" id="{00000000-0008-0000-0B00-0000E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5" name="Text Box 31">
          <a:extLst>
            <a:ext uri="{FF2B5EF4-FFF2-40B4-BE49-F238E27FC236}">
              <a16:creationId xmlns="" xmlns:a16="http://schemas.microsoft.com/office/drawing/2014/main" id="{00000000-0008-0000-0B00-0000E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6" name="Text Box 32">
          <a:extLst>
            <a:ext uri="{FF2B5EF4-FFF2-40B4-BE49-F238E27FC236}">
              <a16:creationId xmlns="" xmlns:a16="http://schemas.microsoft.com/office/drawing/2014/main" id="{00000000-0008-0000-0B00-0000F0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7" name="Text Box 33">
          <a:extLst>
            <a:ext uri="{FF2B5EF4-FFF2-40B4-BE49-F238E27FC236}">
              <a16:creationId xmlns="" xmlns:a16="http://schemas.microsoft.com/office/drawing/2014/main" id="{00000000-0008-0000-0B00-0000F1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8" name="Text Box 26">
          <a:extLst>
            <a:ext uri="{FF2B5EF4-FFF2-40B4-BE49-F238E27FC236}">
              <a16:creationId xmlns="" xmlns:a16="http://schemas.microsoft.com/office/drawing/2014/main" id="{00000000-0008-0000-0B00-0000F2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499" name="Text Box 27">
          <a:extLst>
            <a:ext uri="{FF2B5EF4-FFF2-40B4-BE49-F238E27FC236}">
              <a16:creationId xmlns="" xmlns:a16="http://schemas.microsoft.com/office/drawing/2014/main" id="{00000000-0008-0000-0B00-0000F3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0" name="Text Box 28">
          <a:extLst>
            <a:ext uri="{FF2B5EF4-FFF2-40B4-BE49-F238E27FC236}">
              <a16:creationId xmlns="" xmlns:a16="http://schemas.microsoft.com/office/drawing/2014/main" id="{00000000-0008-0000-0B00-0000F4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1" name="Text Box 29">
          <a:extLst>
            <a:ext uri="{FF2B5EF4-FFF2-40B4-BE49-F238E27FC236}">
              <a16:creationId xmlns="" xmlns:a16="http://schemas.microsoft.com/office/drawing/2014/main" id="{00000000-0008-0000-0B00-0000F5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2" name="Text Box 30">
          <a:extLst>
            <a:ext uri="{FF2B5EF4-FFF2-40B4-BE49-F238E27FC236}">
              <a16:creationId xmlns="" xmlns:a16="http://schemas.microsoft.com/office/drawing/2014/main" id="{00000000-0008-0000-0B00-0000F6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3" name="Text Box 31">
          <a:extLst>
            <a:ext uri="{FF2B5EF4-FFF2-40B4-BE49-F238E27FC236}">
              <a16:creationId xmlns="" xmlns:a16="http://schemas.microsoft.com/office/drawing/2014/main" id="{00000000-0008-0000-0B00-0000F7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4" name="Text Box 32">
          <a:extLst>
            <a:ext uri="{FF2B5EF4-FFF2-40B4-BE49-F238E27FC236}">
              <a16:creationId xmlns="" xmlns:a16="http://schemas.microsoft.com/office/drawing/2014/main" id="{00000000-0008-0000-0B00-0000F8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5" name="Text Box 33">
          <a:extLst>
            <a:ext uri="{FF2B5EF4-FFF2-40B4-BE49-F238E27FC236}">
              <a16:creationId xmlns="" xmlns:a16="http://schemas.microsoft.com/office/drawing/2014/main" id="{00000000-0008-0000-0B00-0000F9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6" name="Text Box 26">
          <a:extLst>
            <a:ext uri="{FF2B5EF4-FFF2-40B4-BE49-F238E27FC236}">
              <a16:creationId xmlns="" xmlns:a16="http://schemas.microsoft.com/office/drawing/2014/main" id="{00000000-0008-0000-0B00-0000FA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7" name="Text Box 27">
          <a:extLst>
            <a:ext uri="{FF2B5EF4-FFF2-40B4-BE49-F238E27FC236}">
              <a16:creationId xmlns="" xmlns:a16="http://schemas.microsoft.com/office/drawing/2014/main" id="{00000000-0008-0000-0B00-0000FB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8" name="Text Box 28">
          <a:extLst>
            <a:ext uri="{FF2B5EF4-FFF2-40B4-BE49-F238E27FC236}">
              <a16:creationId xmlns="" xmlns:a16="http://schemas.microsoft.com/office/drawing/2014/main" id="{00000000-0008-0000-0B00-0000FC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09" name="Text Box 29">
          <a:extLst>
            <a:ext uri="{FF2B5EF4-FFF2-40B4-BE49-F238E27FC236}">
              <a16:creationId xmlns="" xmlns:a16="http://schemas.microsoft.com/office/drawing/2014/main" id="{00000000-0008-0000-0B00-0000FD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0" name="Text Box 30">
          <a:extLst>
            <a:ext uri="{FF2B5EF4-FFF2-40B4-BE49-F238E27FC236}">
              <a16:creationId xmlns="" xmlns:a16="http://schemas.microsoft.com/office/drawing/2014/main" id="{00000000-0008-0000-0B00-0000FE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1" name="Text Box 31">
          <a:extLst>
            <a:ext uri="{FF2B5EF4-FFF2-40B4-BE49-F238E27FC236}">
              <a16:creationId xmlns="" xmlns:a16="http://schemas.microsoft.com/office/drawing/2014/main" id="{00000000-0008-0000-0B00-0000FF01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2" name="Text Box 32">
          <a:extLst>
            <a:ext uri="{FF2B5EF4-FFF2-40B4-BE49-F238E27FC236}">
              <a16:creationId xmlns="" xmlns:a16="http://schemas.microsoft.com/office/drawing/2014/main" id="{00000000-0008-0000-0B00-000000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3" name="Text Box 33">
          <a:extLst>
            <a:ext uri="{FF2B5EF4-FFF2-40B4-BE49-F238E27FC236}">
              <a16:creationId xmlns="" xmlns:a16="http://schemas.microsoft.com/office/drawing/2014/main" id="{00000000-0008-0000-0B00-000001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4" name="Text Box 26">
          <a:extLst>
            <a:ext uri="{FF2B5EF4-FFF2-40B4-BE49-F238E27FC236}">
              <a16:creationId xmlns="" xmlns:a16="http://schemas.microsoft.com/office/drawing/2014/main" id="{00000000-0008-0000-0B00-000002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5" name="Text Box 27">
          <a:extLst>
            <a:ext uri="{FF2B5EF4-FFF2-40B4-BE49-F238E27FC236}">
              <a16:creationId xmlns="" xmlns:a16="http://schemas.microsoft.com/office/drawing/2014/main" id="{00000000-0008-0000-0B00-000003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6" name="Text Box 28">
          <a:extLst>
            <a:ext uri="{FF2B5EF4-FFF2-40B4-BE49-F238E27FC236}">
              <a16:creationId xmlns="" xmlns:a16="http://schemas.microsoft.com/office/drawing/2014/main" id="{00000000-0008-0000-0B00-000004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7" name="Text Box 26">
          <a:extLst>
            <a:ext uri="{FF2B5EF4-FFF2-40B4-BE49-F238E27FC236}">
              <a16:creationId xmlns="" xmlns:a16="http://schemas.microsoft.com/office/drawing/2014/main" id="{00000000-0008-0000-0B00-000005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8" name="Text Box 27">
          <a:extLst>
            <a:ext uri="{FF2B5EF4-FFF2-40B4-BE49-F238E27FC236}">
              <a16:creationId xmlns="" xmlns:a16="http://schemas.microsoft.com/office/drawing/2014/main" id="{00000000-0008-0000-0B00-000006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19" name="Text Box 28">
          <a:extLst>
            <a:ext uri="{FF2B5EF4-FFF2-40B4-BE49-F238E27FC236}">
              <a16:creationId xmlns="" xmlns:a16="http://schemas.microsoft.com/office/drawing/2014/main" id="{00000000-0008-0000-0B00-000007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0" name="Text Box 29">
          <a:extLst>
            <a:ext uri="{FF2B5EF4-FFF2-40B4-BE49-F238E27FC236}">
              <a16:creationId xmlns="" xmlns:a16="http://schemas.microsoft.com/office/drawing/2014/main" id="{00000000-0008-0000-0B00-000008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1" name="Text Box 30">
          <a:extLst>
            <a:ext uri="{FF2B5EF4-FFF2-40B4-BE49-F238E27FC236}">
              <a16:creationId xmlns="" xmlns:a16="http://schemas.microsoft.com/office/drawing/2014/main" id="{00000000-0008-0000-0B00-000009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2" name="Text Box 31">
          <a:extLst>
            <a:ext uri="{FF2B5EF4-FFF2-40B4-BE49-F238E27FC236}">
              <a16:creationId xmlns="" xmlns:a16="http://schemas.microsoft.com/office/drawing/2014/main" id="{00000000-0008-0000-0B00-00000A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3" name="Text Box 32">
          <a:extLst>
            <a:ext uri="{FF2B5EF4-FFF2-40B4-BE49-F238E27FC236}">
              <a16:creationId xmlns="" xmlns:a16="http://schemas.microsoft.com/office/drawing/2014/main" id="{00000000-0008-0000-0B00-00000B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4" name="Text Box 33">
          <a:extLst>
            <a:ext uri="{FF2B5EF4-FFF2-40B4-BE49-F238E27FC236}">
              <a16:creationId xmlns="" xmlns:a16="http://schemas.microsoft.com/office/drawing/2014/main" id="{00000000-0008-0000-0B00-00000C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5" name="Text Box 26">
          <a:extLst>
            <a:ext uri="{FF2B5EF4-FFF2-40B4-BE49-F238E27FC236}">
              <a16:creationId xmlns="" xmlns:a16="http://schemas.microsoft.com/office/drawing/2014/main" id="{00000000-0008-0000-0B00-00000D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6" name="Text Box 27">
          <a:extLst>
            <a:ext uri="{FF2B5EF4-FFF2-40B4-BE49-F238E27FC236}">
              <a16:creationId xmlns="" xmlns:a16="http://schemas.microsoft.com/office/drawing/2014/main" id="{00000000-0008-0000-0B00-00000E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7" name="Text Box 28">
          <a:extLst>
            <a:ext uri="{FF2B5EF4-FFF2-40B4-BE49-F238E27FC236}">
              <a16:creationId xmlns="" xmlns:a16="http://schemas.microsoft.com/office/drawing/2014/main" id="{00000000-0008-0000-0B00-00000F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8" name="Text Box 29">
          <a:extLst>
            <a:ext uri="{FF2B5EF4-FFF2-40B4-BE49-F238E27FC236}">
              <a16:creationId xmlns="" xmlns:a16="http://schemas.microsoft.com/office/drawing/2014/main" id="{00000000-0008-0000-0B00-000010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29" name="Text Box 30">
          <a:extLst>
            <a:ext uri="{FF2B5EF4-FFF2-40B4-BE49-F238E27FC236}">
              <a16:creationId xmlns="" xmlns:a16="http://schemas.microsoft.com/office/drawing/2014/main" id="{00000000-0008-0000-0B00-000011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0" name="Text Box 31">
          <a:extLst>
            <a:ext uri="{FF2B5EF4-FFF2-40B4-BE49-F238E27FC236}">
              <a16:creationId xmlns="" xmlns:a16="http://schemas.microsoft.com/office/drawing/2014/main" id="{00000000-0008-0000-0B00-000012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1" name="Text Box 32">
          <a:extLst>
            <a:ext uri="{FF2B5EF4-FFF2-40B4-BE49-F238E27FC236}">
              <a16:creationId xmlns="" xmlns:a16="http://schemas.microsoft.com/office/drawing/2014/main" id="{00000000-0008-0000-0B00-000013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2" name="Text Box 33">
          <a:extLst>
            <a:ext uri="{FF2B5EF4-FFF2-40B4-BE49-F238E27FC236}">
              <a16:creationId xmlns="" xmlns:a16="http://schemas.microsoft.com/office/drawing/2014/main" id="{00000000-0008-0000-0B00-000014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3" name="Text Box 26">
          <a:extLst>
            <a:ext uri="{FF2B5EF4-FFF2-40B4-BE49-F238E27FC236}">
              <a16:creationId xmlns="" xmlns:a16="http://schemas.microsoft.com/office/drawing/2014/main" id="{00000000-0008-0000-0B00-000015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4" name="Text Box 27">
          <a:extLst>
            <a:ext uri="{FF2B5EF4-FFF2-40B4-BE49-F238E27FC236}">
              <a16:creationId xmlns="" xmlns:a16="http://schemas.microsoft.com/office/drawing/2014/main" id="{00000000-0008-0000-0B00-000016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5" name="Text Box 28">
          <a:extLst>
            <a:ext uri="{FF2B5EF4-FFF2-40B4-BE49-F238E27FC236}">
              <a16:creationId xmlns="" xmlns:a16="http://schemas.microsoft.com/office/drawing/2014/main" id="{00000000-0008-0000-0B00-000017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6" name="Text Box 29">
          <a:extLst>
            <a:ext uri="{FF2B5EF4-FFF2-40B4-BE49-F238E27FC236}">
              <a16:creationId xmlns="" xmlns:a16="http://schemas.microsoft.com/office/drawing/2014/main" id="{00000000-0008-0000-0B00-000018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7" name="Text Box 30">
          <a:extLst>
            <a:ext uri="{FF2B5EF4-FFF2-40B4-BE49-F238E27FC236}">
              <a16:creationId xmlns="" xmlns:a16="http://schemas.microsoft.com/office/drawing/2014/main" id="{00000000-0008-0000-0B00-000019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8" name="Text Box 31">
          <a:extLst>
            <a:ext uri="{FF2B5EF4-FFF2-40B4-BE49-F238E27FC236}">
              <a16:creationId xmlns="" xmlns:a16="http://schemas.microsoft.com/office/drawing/2014/main" id="{00000000-0008-0000-0B00-00001A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39" name="Text Box 32">
          <a:extLst>
            <a:ext uri="{FF2B5EF4-FFF2-40B4-BE49-F238E27FC236}">
              <a16:creationId xmlns="" xmlns:a16="http://schemas.microsoft.com/office/drawing/2014/main" id="{00000000-0008-0000-0B00-00001B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40" name="Text Box 33">
          <a:extLst>
            <a:ext uri="{FF2B5EF4-FFF2-40B4-BE49-F238E27FC236}">
              <a16:creationId xmlns="" xmlns:a16="http://schemas.microsoft.com/office/drawing/2014/main" id="{00000000-0008-0000-0B00-00001C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41" name="Text Box 26">
          <a:extLst>
            <a:ext uri="{FF2B5EF4-FFF2-40B4-BE49-F238E27FC236}">
              <a16:creationId xmlns="" xmlns:a16="http://schemas.microsoft.com/office/drawing/2014/main" id="{00000000-0008-0000-0B00-00001D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0</xdr:col>
      <xdr:colOff>323849</xdr:colOff>
      <xdr:row>36</xdr:row>
      <xdr:rowOff>180974</xdr:rowOff>
    </xdr:from>
    <xdr:to>
      <xdr:col>1</xdr:col>
      <xdr:colOff>104774</xdr:colOff>
      <xdr:row>37</xdr:row>
      <xdr:rowOff>38100</xdr:rowOff>
    </xdr:to>
    <xdr:sp macro="" textlink="">
      <xdr:nvSpPr>
        <xdr:cNvPr id="542" name="Text Box 27">
          <a:extLst>
            <a:ext uri="{FF2B5EF4-FFF2-40B4-BE49-F238E27FC236}">
              <a16:creationId xmlns="" xmlns:a16="http://schemas.microsoft.com/office/drawing/2014/main" id="{00000000-0008-0000-0B00-00001E020000}"/>
            </a:ext>
          </a:extLst>
        </xdr:cNvPr>
        <xdr:cNvSpPr>
          <a:spLocks noChangeArrowheads="1"/>
        </xdr:cNvSpPr>
      </xdr:nvSpPr>
      <xdr:spPr bwMode="auto">
        <a:xfrm>
          <a:off x="323849" y="22755224"/>
          <a:ext cx="104774" cy="38099"/>
        </a:xfrm>
        <a:prstGeom prst="rect">
          <a:avLst/>
        </a:prstGeom>
        <a:noFill/>
        <a:ln>
          <a:noFill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ung%20Quat\Goi3\PNT-P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yetnga\bb%20ban%20giao\Phong%20Kinh%20Te\LUC\EXCEL\Th&#199;u\Du%20thau%20Y&#170;n%20Minh%20-%20H&#181;%20Giang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huukha/nam%202006/Rut%20tien20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hong\dau%20thau%20dot\My%20Documents\Phong\DIR00031\PHONG\Xls\Dutoan98\PHUTHU\1997%20chuyen%20sang\DUTOA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Gia%20dinh\DUTOAN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hong\dau%20thau%20dot\DTOAN-XD\DUTOAN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My%20Documents\Worldbank\DOT1\Excel\Program\DUTOA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My%20Documents\Worldbank\DOT1\Phong\Excel\Du%20toan%2099\WB%20dot%203\CK707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TVT\PTHO\DUTOANWB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HO%20SO%20DU%20THAU\DU%20TOAN%20DU%20THAU\DU%20THAU%20PHU%20THU%20DOT%201%202000\DOI%202\CP90706\TES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HO%20SO%20DU%20THAU\DU%20TOAN%20DU%20THAU\DU%20THAU%20PHU%20THU%20DOT%201%202000\DOI%202\CP90706\DAITU\TANPHU\DUTOAN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1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yetnga\bb%20ban%20giao\LVTD\MSOffice\EXCEL\LUC\DT%20DZ%2022+TBA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yetnga\bb%20ban%20giao\LVTD\MSOffice\EXCEL\LUC\HY35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ngbac-prmumyd\gh\KL%20Than%20HL%2015-05-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rang\TRANG_1\LUU\CAITAOdalat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2004\GIANGT~1\DOCUMENT\DAUTHAU\Dungquat\GOI3\DUNGQUAT-6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Hang\Bieu%20mau%20thu%202003%20vong%20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BANG%20TANG%20GIO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DONGXU~1.000\LOCALS~1\Temp\iNotes%20Web%20Access\Du%20lieu\2008\So%20lieu\Trang\BA%20HUNG\excel\LE11-29+200-3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_1\c\Chau\CHAU1\DMUC99\DDAY\TKKT\Dd22\Dkh-dl\quangph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0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TVT\PTHO\Duyet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u_thanh_binh\d\Luu_Tru\Ltb_ktkh\DZ220KV_Dau_Noi_sau_tram_500kV_Ha_Tinh\Gia_tha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My%20Documents\Worldbank\DOT1\Excel\Data\Tinh%20tong%20hop%20du%20toan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2_1\c\DO-HUONG\GT-BO\TKTC10-8\phong%20nen\DT-THL7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GT-DRT\MGT-IMPR\MGT-SC@\BA0397\INSULT'N\INS\ASK\PIPE-03E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KYTHUAT\DUTOAN\DNC4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THPT/Hoso_Excel_Template_25Jun03/HoSo_T9/HoSo_TieuHoc_T9.xlt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DT-DLUC\TAN-PHU\K-99HDuc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6Q\96q2588\PANEL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.%20At%20work\2018\Bao%20cao\1121%20STC\bieu%20kem%20theo%20cong%20van%201121.xlsx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CANHAN\MUNG\THOP95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IBASE2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2004\GIANGT~1\CS3408\Standard\RP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csvr02\NSNN-DP$\Hang\Bieu%20mau%20thu%202003%20vong%201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KKE_2001\B-CAOQ~1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Long\gia\tham%20khao\My%20Documents\DONGIA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2\d\BAO\Qui%20III.2002\KH-HOA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uyetnga\bb%20ban%20giao\Thang%20KT%202001\Ho%20so%20thau\Du%20thau%20Huu%20Lung%20-%20Lang%20Son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7_2\thoai\THOAI\Daotao\Hien-truong-dao-tao-d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NT-QUOT-#3"/>
      <sheetName val="COAT&amp;WRAP-QIOT-#3"/>
      <sheetName val="XL4Poppy"/>
      <sheetName val="So Do"/>
      <sheetName val="KTTSCD - DLNA"/>
      <sheetName val="Sheet1"/>
      <sheetName val="quÝ1"/>
      <sheetName val="00000000"/>
      <sheetName val="10000000"/>
      <sheetName val="20000000"/>
      <sheetName val="30000000"/>
      <sheetName val="40000000"/>
      <sheetName val="50000000"/>
      <sheetName val="60000000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tæng hîp"/>
      <sheetName val="Sheet2"/>
      <sheetName val="GS01-chi TM"/>
      <sheetName val="GS02-thu TM"/>
      <sheetName val="GS03-thu TGNH"/>
      <sheetName val="GS04-chi TGNH"/>
      <sheetName val="GS05-l­¬ng"/>
      <sheetName val="GS06-X.kho"/>
      <sheetName val="06"/>
      <sheetName val="GS08-B.hµng"/>
      <sheetName val="GS09-k.c VAT DV"/>
      <sheetName val="GS10-lai tien vay"/>
      <sheetName val="GS11- tÝnh KHTSC§"/>
      <sheetName val="Sheet16"/>
      <sheetName val="PTH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3"/>
      <sheetName val="T4"/>
      <sheetName val="T5"/>
      <sheetName val="T6"/>
      <sheetName val="T.7"/>
      <sheetName val="T.8"/>
      <sheetName val="T8 (2)"/>
      <sheetName val="T.9"/>
      <sheetName val="T.10"/>
      <sheetName val="T.11"/>
      <sheetName val="T.12"/>
      <sheetName val="T10"/>
      <sheetName val="T11 "/>
      <sheetName val="5 nam (tach)"/>
      <sheetName val="5 nam (tach) (2)"/>
      <sheetName val="KH 2003"/>
      <sheetName val="TH Ky Anh"/>
      <sheetName val="Sheet2 (2)"/>
      <sheetName val="Tuongchan"/>
      <sheetName val="Matduong"/>
      <sheetName val="Km274"/>
      <sheetName val="Km275"/>
      <sheetName val="Km276"/>
      <sheetName val="Km277 "/>
      <sheetName val="Km278"/>
      <sheetName val="Km279"/>
      <sheetName val="Km280"/>
      <sheetName val="Km281"/>
      <sheetName val="Km282"/>
      <sheetName val="Km283"/>
      <sheetName val="Km284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Op mai 284"/>
      <sheetName val="Op mai"/>
      <sheetName val="XXXXXXXX"/>
      <sheetName val="t1"/>
      <sheetName val="t7"/>
      <sheetName val="t8"/>
      <sheetName val="t9"/>
      <sheetName val="T11"/>
      <sheetName val="LuongT1"/>
      <sheetName val="LuongT2"/>
      <sheetName val="luongthang12"/>
      <sheetName val="LuongT11"/>
      <sheetName val="thang5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QKD"/>
      <sheetName val="KHTSCD1"/>
      <sheetName val="KHTSCD2"/>
      <sheetName val="SoCaiTM"/>
      <sheetName val="NK"/>
      <sheetName val="TK 154"/>
      <sheetName val="TK 632"/>
      <sheetName val="Cong"/>
      <sheetName val="Cong cu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Dinhhinh"/>
      <sheetName val="Cot thep"/>
      <sheetName val="Tong hop"/>
      <sheetName val="Tong hop (2)"/>
      <sheetName val="Km274 - Km275"/>
      <sheetName val="Km275 - Km276"/>
      <sheetName val="Km276 - Km277"/>
      <sheetName val="Km277 - Km278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Op mai"/>
      <sheetName val="Km277 - Km278 "/>
      <sheetName val="Tong hop Matduong"/>
      <sheetName val="Kluong phu"/>
      <sheetName val="Lan can"/>
      <sheetName val="Ho lan"/>
      <sheetName val="Coc tieu"/>
      <sheetName val="Bien bao"/>
      <sheetName val="Ranh"/>
      <sheetName val="phan tich DG"/>
      <sheetName val="gia vat lieu"/>
      <sheetName val="gia xe may"/>
      <sheetName val="gia nhan cong"/>
      <sheetName val="XL4Test5"/>
      <sheetName val="Bia"/>
      <sheetName val="Tm"/>
      <sheetName val="THKP"/>
      <sheetName val="DGi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Tong hopQ48-1"/>
      <sheetName val="Tong hop QL48 - 2"/>
      <sheetName val="Tong hop QL47"/>
      <sheetName val="Tong hop QL48 - 3"/>
      <sheetName val="Chi tiet don gia khoi phuc"/>
      <sheetName val="Du toan chi tiet coc nuoc"/>
      <sheetName val="Du toan chi tiet coc"/>
      <sheetName val="Phan tich don gia chi tiet"/>
      <sheetName val="Nhap don gia VL dia phuong"/>
      <sheetName val="Luong mot ngay cong xay lap"/>
      <sheetName val="Luong mot ngay cong khao sat"/>
      <sheetName val="PNT_QUOT__3"/>
      <sheetName val="COAT_WRAP_QIOT__3"/>
      <sheetName val="CV den trong to聮g"/>
      <sheetName val="TH  goi 4-x"/>
      <sheetName val="kl m m d"/>
      <sheetName val="kl vt tho"/>
      <sheetName val="kl dat"/>
      <sheetName val="Sheet4"/>
      <sheetName val="xin kinh phi"/>
      <sheetName val="lan trai"/>
      <sheetName val="thuoc no"/>
      <sheetName val="so thuc pham"/>
      <sheetName val="fOOD"/>
      <sheetName val="FORM hc"/>
      <sheetName val="FORM pc"/>
      <sheetName val="CamPha"/>
      <sheetName val="MongCai"/>
      <sheetName val="70000000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2"/>
      <sheetName val="t3"/>
      <sheetName val="t06"/>
      <sheetName val="t07"/>
      <sheetName val="t08"/>
      <sheetName val="t09"/>
      <sheetName val="t12"/>
      <sheetName val="0103"/>
      <sheetName val="0203"/>
      <sheetName val="th-nop"/>
      <sheetName val="th"/>
      <sheetName val="XNT1MC"/>
      <sheetName val="XNT2MC"/>
      <sheetName val="XNT3MC"/>
      <sheetName val="XNT4MC"/>
      <sheetName val="xnt 1 CP"/>
      <sheetName val="xnt 2 cp"/>
      <sheetName val="xnt 3 CP"/>
      <sheetName val="xnt 4 CP"/>
      <sheetName val="BC tuan1"/>
      <sheetName val="BC tuan2"/>
      <sheetName val="BC tuan3"/>
      <sheetName val="BC tuan4"/>
      <sheetName val="DSo NVBH"/>
      <sheetName val="Oð mai 279"/>
      <sheetName val="BangTH"/>
      <sheetName val="Xaylap "/>
      <sheetName val="Nhan cong"/>
      <sheetName val="Thietbi"/>
      <sheetName val="Diengiai"/>
      <sheetName val="Vanchuyen"/>
      <sheetName val="ȴ0000000"/>
      <sheetName val="PNT-QUOT-D150#3"/>
      <sheetName val="PNT-QUOT-H153#3"/>
      <sheetName val="PNT-QUOT-K152#3"/>
      <sheetName val="PNT-QUOT-H146#3"/>
      <sheetName val="SOLIEU"/>
      <sheetName val="TINHTOAN"/>
      <sheetName val="DGTL"/>
      <sheetName val="XN 1"/>
      <sheetName val="CT.XN1"/>
      <sheetName val="XCK"/>
      <sheetName val="CT.XNCK"/>
      <sheetName val="Hoasen"/>
      <sheetName val="S.hai"/>
      <sheetName val="HPC1"/>
      <sheetName val="No2"/>
      <sheetName val="CT N02"/>
      <sheetName val="C.Sap CT3"/>
      <sheetName val="CT.Csap.CT3"/>
      <sheetName val="CTVPCP"/>
      <sheetName val="Quan trac"/>
      <sheetName val="CS LB"/>
      <sheetName val="88 HBT"/>
      <sheetName val="69II"/>
      <sheetName val="CT 69II"/>
      <sheetName val="37 HV"/>
      <sheetName val="VPCP"/>
      <sheetName val="CT VPCP 6tang"/>
      <sheetName val="Son nha kinh VPCP"/>
      <sheetName val="CT VPCP son"/>
      <sheetName val="HMVPCP"/>
      <sheetName val="CT.HMVPCP"/>
      <sheetName val="Km27' - Km278"/>
      <sheetName val="XLÇ_x0015_oppy"/>
      <sheetName val="Thang06-2002"/>
      <sheetName val="Thang07-2002"/>
      <sheetName val="Thang08-2002"/>
      <sheetName val="Thang09-2002"/>
      <sheetName val="Thang10-2002 "/>
      <sheetName val="Thang11-2002"/>
      <sheetName val="Thang12-2002"/>
      <sheetName val="Sheet1 (3)"/>
      <sheetName val="Bao cao KQTH quy hoach 135"/>
      <sheetName val="Sheet5"/>
      <sheetName val="Sheet6"/>
      <sheetName val="Sheet7"/>
      <sheetName val="Sheet8"/>
      <sheetName val="Sheet9"/>
      <sheetName val="Sheet10"/>
      <sheetName val="Km&quot;80"/>
      <sheetName val="BKLBD"/>
      <sheetName val="PTDG"/>
      <sheetName val="DTCT"/>
      <sheetName val="vlct"/>
      <sheetName val="Sheet11"/>
      <sheetName val="Sheet12"/>
      <sheetName val="Sheet13"/>
      <sheetName val="Sheet14"/>
      <sheetName val="Sheet15"/>
      <sheetName val="Lap ®at ®hÖn"/>
      <sheetName val="Cong ban 1,5_x0013_"/>
      <sheetName val="XXXXX_XX"/>
      <sheetName val="mau kiem ke"/>
      <sheetName val="quyet toan HD 2000"/>
      <sheetName val="quyet toan hoa don 2001"/>
      <sheetName val="kiem ke hoa don 2001"/>
      <sheetName val="QUY III 02"/>
      <sheetName val="QUY IV 02"/>
      <sheetName val="QUYET TOAN 02"/>
      <sheetName val="0304"/>
      <sheetName val="0904"/>
      <sheetName val="1204"/>
      <sheetName val="80000000"/>
      <sheetName val="90000000"/>
      <sheetName val="a0000000"/>
      <sheetName val="b0000000"/>
      <sheetName val="c0000000"/>
      <sheetName val="Coc 6"/>
      <sheetName val="Deo nai"/>
      <sheetName val="CKD than"/>
      <sheetName val="CTT Thong nhat"/>
      <sheetName val="CTT Nui beo"/>
      <sheetName val="CTT cao son"/>
      <sheetName val="CTT Khe cham"/>
      <sheetName val="XNxlva sxthanKCII"/>
      <sheetName val="Cam Y ut KC"/>
      <sheetName val="CTxay lap mo CP"/>
      <sheetName val="CTdo luong GDSP"/>
      <sheetName val="Dong bac"/>
      <sheetName val="Cac cang UT mua than Dong bac"/>
      <sheetName val="cua hang vtu"/>
      <sheetName val="Khach hang le "/>
      <sheetName val="nhat ky 5"/>
      <sheetName val="cac cong ty van tai"/>
      <sheetName val="Shedt1"/>
      <sheetName val="_x0012_0000000"/>
      <sheetName val="_PNT-P3.xlsUTong hop (2)"/>
      <sheetName val="Km276 - Ke277"/>
      <sheetName val="_PNT-P3.xlsUKm279 - Km280"/>
      <sheetName val="cocB40 5B"/>
      <sheetName val="cocD50 9A"/>
      <sheetName val="cocD75 16"/>
      <sheetName val="coc B80 TD25"/>
      <sheetName val="P27 B80"/>
      <sheetName val="Coc23 B80"/>
      <sheetName val="cong B80 C4"/>
      <sheetName val="Cong ban 1,5_x0013__x0000_"/>
      <sheetName val="XXXXX\XX"/>
      <sheetName val="[PNT-P3.xlsUTong hop (2)"/>
      <sheetName val="[PNT-P3.xlsUKm279 - Km280"/>
      <sheetName val="chieudayvo"/>
      <sheetName val="So lieu"/>
      <sheetName val="Input"/>
      <sheetName val="tt chu dong"/>
      <sheetName val="Tinh j+cvi"/>
      <sheetName val="Tinh MoP"/>
      <sheetName val="giaihe1"/>
      <sheetName val="Mp,Np"/>
      <sheetName val="khangluc"/>
      <sheetName val="Ms,Ns"/>
      <sheetName val="MoS"/>
      <sheetName val="giai he 2"/>
      <sheetName val="OK"/>
      <sheetName val="Dhp+dhs"/>
      <sheetName val="ktra"/>
      <sheetName val="xdcb 01-2003"/>
      <sheetName val="Km283 - Jm284"/>
      <sheetName val="ADKT"/>
      <sheetName val="T_x000b_331"/>
      <sheetName val="p0000000"/>
      <sheetName val=""/>
      <sheetName val="Khac DP"/>
      <sheetName val="Khoi than "/>
      <sheetName val="B3_208_than"/>
      <sheetName val="B3_208_TU"/>
      <sheetName val="B3_208_TW"/>
      <sheetName val="B3_208_DP"/>
      <sheetName val="B3_208_khac"/>
      <sheetName val="Macro1"/>
      <sheetName val="Macro2"/>
      <sheetName val="Macro3"/>
      <sheetName val="gia x_x0000_ may"/>
      <sheetName val="XNxlva sxthanKCIÉ"/>
      <sheetName val="30100000"/>
      <sheetName val="TDT-TBࡁ"/>
      <sheetName val="Op mai 2_x000c__x0000_"/>
      <sheetName val="_x0000_bÑi_x0003__x0000__x0000__x0000__x0000_²r_x0013__x0000_"/>
      <sheetName val="Km_x0012_77 "/>
      <sheetName val="k, vt tho"/>
      <sheetName val="Km280 ࠭ Km281"/>
      <sheetName val="_x0000__x000d__x0000__x0000__x0000_âO"/>
      <sheetName val="_x0000__x000f__x0000__x0000__x0000_½"/>
      <sheetName val="_x0000__x0000_²r"/>
      <sheetName val="_x0000__x0000__x0000__x0000__x0000_M pc_x0006__x0000__x0000_CamPh_x0000__x0000_"/>
      <sheetName val="Cong ban 1,5„—_x0013__x0000_"/>
      <sheetName val="K-280 - Km281"/>
      <sheetName val="Xa9lap "/>
      <sheetName val="Áo"/>
      <sheetName val="TNghiªm T_x0002_ "/>
      <sheetName val="tt-_x0014_BA"/>
      <sheetName val="TD_x0014_"/>
      <sheetName val="_x0014_.12"/>
      <sheetName val="QD c5a HDQT (2)"/>
      <sheetName val="_x0003_hart1"/>
      <sheetName val="Baocao"/>
      <sheetName val="UT"/>
      <sheetName val="TongHopHD"/>
      <sheetName val="TAU"/>
      <sheetName val="KHACH"/>
      <sheetName val="BC1"/>
      <sheetName val="BC2"/>
      <sheetName val="BAO CAO AN"/>
      <sheetName val="BANGKEKHACH"/>
      <sheetName val="Du tnan chi tiet coc nuoc"/>
      <sheetName val="Kѭ284"/>
      <sheetName val="K43"/>
      <sheetName val="THKL"/>
      <sheetName val="PL43"/>
      <sheetName val="K43+0.00 - 338 Trai"/>
      <sheetName val="_x000b_luong phu"/>
      <sheetName val="Package1"/>
      <sheetName val="ct luong "/>
      <sheetName val="Nhap 6T"/>
      <sheetName val="baocaochinh(qui1.05) (DC)"/>
      <sheetName val="Ctuluongq.1.05"/>
      <sheetName val="BANG PHAN BO qui1.05(DC)"/>
      <sheetName val="BANG PHAN BO quiII.05"/>
      <sheetName val="bao cac cinh Qui II-2005"/>
      <sheetName val="Song ban 0,7x0,7"/>
      <sheetName val="Cong ban 0,8x ,8"/>
      <sheetName val="ESTI."/>
      <sheetName val="DI-ESTI"/>
      <sheetName val="_x0003_har"/>
      <sheetName val="So TSCD"/>
      <sheetName val="Bang phan bo KH TSCD"/>
      <sheetName val="The TSCD"/>
      <sheetName val="BTH- P.Chi "/>
      <sheetName val="BTH NVL"/>
      <sheetName val="NK-SC"/>
      <sheetName val="NK SO CAI"/>
      <sheetName val="The tinh Z"/>
      <sheetName val="So CFSXKD"/>
      <sheetName val="So TGNH 2002"/>
      <sheetName val="So quy TM 2002"/>
      <sheetName val="SCT NVL"/>
      <sheetName val="SCT TK 131"/>
      <sheetName val="So theo doi thue GTGT 2002"/>
      <sheetName val="BTH- P.Thu"/>
      <sheetName val="Don gia"/>
      <sheetName val="Nhap du lieu"/>
      <sheetName val="BCDSPS"/>
      <sheetName val="BCDKT"/>
      <sheetName val="Ton 31.1"/>
      <sheetName val="NhapT.2"/>
      <sheetName val="Xuat T.2"/>
      <sheetName val="Ton 28.2"/>
      <sheetName val="H.Tra"/>
      <sheetName val="Hang CTY TRA LAI"/>
      <sheetName val="Hang NV Tra Lai"/>
      <sheetName val="Tong (op"/>
      <sheetName val="Coc 4ieu"/>
      <sheetName val="TL33-13.14"/>
      <sheetName val="tlđm190337,8"/>
      <sheetName val="GC190337,8"/>
      <sheetName val="033,7,8"/>
      <sheetName val="TL033 ,2,4"/>
      <sheetName val="TL 0331,2"/>
      <sheetName val="033-1,4"/>
      <sheetName val="TL033,19,5"/>
      <sheetName val="GS02-thu0TM"/>
      <sheetName val="gìIÏÝ_x001c_Ã_x0008_ç¾{è"/>
      <sheetName val="Sÿÿÿÿ"/>
      <sheetName val="quÿÿ"/>
      <sheetName val="bc"/>
      <sheetName val="K.O"/>
      <sheetName val="xang _clc"/>
      <sheetName val="X¡NG_td"/>
      <sheetName val="MaZUT"/>
      <sheetName val="DIESEL"/>
      <sheetName val="7000 000"/>
      <sheetName val="Thang8-02"/>
      <sheetName val="Thang9-02"/>
      <sheetName val="Thang10-02"/>
      <sheetName val="Thang11-02"/>
      <sheetName val="Thang12-02"/>
      <sheetName val="Thang01-03"/>
      <sheetName val="Thang02-03"/>
      <sheetName val="ၔong hop QL48 - 2"/>
      <sheetName val="Shaet13"/>
      <sheetName val="gVL"/>
      <sheetName val="Mp mai 275"/>
      <sheetName val="PNT-P3"/>
      <sheetName val="Mix-Tarpaulin"/>
      <sheetName val="Tarpaulin"/>
      <sheetName val="Price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Monthly"/>
      <sheetName val="For Summary"/>
      <sheetName val="For Summary(KG)"/>
      <sheetName val="PP Cloth"/>
      <sheetName val="Mix-PP Cloth"/>
      <sheetName val="Material Price-PP"/>
      <sheetName val="Dong$bac"/>
      <sheetName val="CV den trong to?g"/>
      <sheetName val="?0000000"/>
      <sheetName val="Km266"/>
      <sheetName val="VÃt liÖu"/>
      <sheetName val="32"/>
      <sheetName val="33"/>
      <sheetName val="34"/>
      <sheetName val="35"/>
      <sheetName val="36"/>
      <sheetName val="37"/>
      <sheetName val="38"/>
      <sheetName val="PN1"/>
      <sheetName val="PN2"/>
      <sheetName val="PG1"/>
      <sheetName val="PG2"/>
      <sheetName val="TT"/>
      <sheetName val="HFO"/>
      <sheetName val="HFA"/>
      <sheetName val="FA2"/>
      <sheetName val="T_pn1"/>
      <sheetName val="T_pn2"/>
      <sheetName val="T_pg1"/>
      <sheetName val="T_pg2"/>
      <sheetName val="T_tt"/>
      <sheetName val="T_hfo"/>
      <sheetName val="T_p2"/>
      <sheetName val="T_hfa"/>
      <sheetName val="tong"/>
      <sheetName val="dt1,2,10"/>
      <sheetName val="13b"/>
      <sheetName val="pn1_TT"/>
      <sheetName val="pn2_TT"/>
      <sheetName val="PG1_TT"/>
      <sheetName val="PG2_TT"/>
      <sheetName val="tuathang"/>
      <sheetName val="hpho_TT"/>
      <sheetName val="Ban pha 2"/>
      <sheetName val="Huoipha"/>
      <sheetName val="??-BLDG"/>
      <sheetName val="mua vao"/>
      <sheetName val="chi phi "/>
      <sheetName val="ban ra 10%"/>
      <sheetName val="120"/>
      <sheetName val="IFAD"/>
      <sheetName val="CVHN"/>
      <sheetName val="TCVM"/>
      <sheetName val="RIDP"/>
      <sheetName val="LDNN"/>
      <sheetName val="CDKTJT03"/>
      <sheetName val="Tong hnp QL47"/>
      <sheetName val="Km27%"/>
      <sheetName val="O0 mai 279"/>
      <sheetName val="Op_x0000_mai 280"/>
      <sheetName val="Op mai 28_x0011_"/>
      <sheetName val="5 nam (tac`) (2)"/>
      <sheetName val="D%o nai"/>
      <sheetName val="CTT cao so."/>
      <sheetName val="XNxlva sxdhanKCII"/>
      <sheetName val="CTxay lap mo C_x0010_"/>
      <sheetName val="Thue NK"/>
      <sheetName val="Hang NK"/>
      <sheetName val="Jet1- CP 32"/>
      <sheetName val="Jet2- Binh Minh 01"/>
      <sheetName val="Jet3"/>
      <sheetName val="Jet4"/>
      <sheetName val="Jet5"/>
      <sheetName val="Jet6"/>
      <sheetName val="Jet7"/>
      <sheetName val="Jet8"/>
      <sheetName val="Jet9"/>
      <sheetName val="Jet10"/>
      <sheetName val="Jet11"/>
      <sheetName val="Diesel1"/>
      <sheetName val="Diesel2"/>
      <sheetName val="Diezel3"/>
      <sheetName val="Mogas1"/>
      <sheetName val="Mogas2"/>
      <sheetName val="Mogas3"/>
      <sheetName val="K?284"/>
      <sheetName val="t01.06"/>
      <sheetName val="MTL$-INTER"/>
      <sheetName val="TDT-TB?"/>
      <sheetName val="Km280 ? Km281"/>
      <sheetName val="ADKTKT02"/>
      <sheetName val="QD cua "/>
      <sheetName val="TNghiÖ- VL"/>
      <sheetName val="thaß26"/>
      <sheetName val="DŃ02"/>
      <sheetName val="Cac cang UT mua thal Dong bac"/>
      <sheetName val="Dimu"/>
      <sheetName val="Klct"/>
      <sheetName val="Covi"/>
      <sheetName val="Nlvt"/>
      <sheetName val="Innl"/>
      <sheetName val="Invt"/>
      <sheetName val="Chon"/>
      <sheetName val="Qtnv"/>
      <sheetName val="Bqtn"/>
      <sheetName val="Bqtv"/>
      <sheetName val="Giao"/>
      <sheetName val="Dcap"/>
      <sheetName val="Nlie"/>
      <sheetName val="Mnli"/>
      <sheetName val="tuong"/>
      <sheetName val="DG "/>
      <sheetName val="chie԰_x0000__x0000__x0000_Ȁ_x0000_"/>
      <sheetName val="_x000c__x0000__x0000__x0000__x0000__x0000__x0000__x0000__x000d__x0000__x0000__x0000_"/>
      <sheetName val="Giao nhie- vu"/>
      <sheetName val="Ho la "/>
      <sheetName val="CVden nw8ai TCT (1)"/>
      <sheetName val="Thang 07"/>
      <sheetName val="T10-05"/>
      <sheetName val="T9-05"/>
      <sheetName val="t805"/>
      <sheetName val="11T"/>
      <sheetName val="9T"/>
      <sheetName val="gìIÏÝ_x001c_齘_x0013_龜_x0013_ꗃ〒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CT cong"/>
      <sheetName val="dg cong"/>
      <sheetName val="FORM jc"/>
      <sheetName val="Diem mon hoc"/>
      <sheetName val="Tong hop diem"/>
      <sheetName val="P210-TP20"/>
      <sheetName val="tt chu don"/>
      <sheetName val="CB32"/>
      <sheetName val="HoTen-khong duoc xoa"/>
      <sheetName val="nam2004"/>
      <sheetName val="CDPS3"/>
      <sheetName val="I"/>
      <sheetName val="I_x0005__x0000__x0000_"/>
      <sheetName val="Cong baj 2x1,5"/>
      <sheetName val="CDÕTKT2002"/>
      <sheetName val="tldm190337,8"/>
      <sheetName val="GS08)B.hµng"/>
      <sheetName val="Giao nhiem fu"/>
      <sheetName val="QDcea TGD (2)"/>
      <sheetName val="_x0014_M01"/>
      <sheetName val="T[ 131"/>
      <sheetName val="Khach iang le "/>
      <sheetName val="[PNT-P3.xlsѝKQKDKT'04-1"/>
      <sheetName val="Tong hopQ48­1"/>
      <sheetName val="Giao nhÿÿÿÿvu"/>
      <sheetName val="⁋㌱Ա_x0000_䭔㌱س_x0000_䭔ㄠㄴ_x0006_牴湯⁧琠湯౧_x0000_杮楨搠湩⵨偃_x0006_匀敨瑥"/>
      <sheetName val="_x0000__x000f__x0000__x0000__x0000_‚ž½"/>
      <sheetName val="_x0000__x000d__x0000__x0000__x0000_âOŽ"/>
      <sheetName val="P201-TP20"/>
      <sheetName val="QD cua HDQ²_x0000__x0000_)"/>
      <sheetName val="CTT NuiC_x000f_eo"/>
      <sheetName val="Kluo-_x0008_ phu"/>
      <sheetName val="QD cua HDQ²_x0000__x0000_€)"/>
      <sheetName val="_x0000__x000a__x0000__x0000__x0000_âO"/>
      <sheetName val="_x000c__x0000__x0000__x0000__x0000__x0000__x0000__x0000__x000a__x0000__x0000__x0000_"/>
      <sheetName val="_x0000__x000a__x0000__x0000__x0000_âOŽ"/>
      <sheetName val="HNI"/>
      <sheetName val="DC2@ï4"/>
      <sheetName val="Tong hop$Op mai"/>
      <sheetName val="bÑi_x0003_"/>
      <sheetName val="PNT_QUO"/>
      <sheetName val="PNghiÖm VL"/>
      <sheetName val="411"/>
      <sheetName val="632"/>
      <sheetName val="333"/>
      <sheetName val="Ther cao "/>
      <sheetName val="152"/>
      <sheetName val="111"/>
      <sheetName val="156"/>
      <sheetName val="So NVL"/>
      <sheetName val="511"/>
      <sheetName val="Nhat ký chung"/>
      <sheetName val="So 131"/>
      <sheetName val="So 331"/>
      <sheetName val="So 133"/>
      <sheetName val="So 3331"/>
      <sheetName val="So 334"/>
      <sheetName val="So 911"/>
      <sheetName val="So 421"/>
      <sheetName val="241"/>
      <sheetName val="642"/>
      <sheetName val="chieud_x0005__x0000__x0000__x0000_"/>
      <sheetName val="?ong hop QL48 - 2"/>
      <sheetName val="CV di ngoai to~g"/>
      <sheetName val="nghi dinhmCP"/>
      <sheetName val="CVpden trong tong"/>
      <sheetName val="5 nam (tach) x2)"/>
      <sheetName val="Cong ban 0,7p0,7"/>
      <sheetName val="Km275 - Ke276"/>
      <sheetName val="Km280 - Km2(1"/>
      <sheetName val="Km282 - Kl283"/>
      <sheetName val="Tong hop Op m!i"/>
      <sheetName val="FUONDER TAN UYEN T12"/>
      <sheetName val=" CHIEU XA  T01"/>
      <sheetName val="ANH KHANH DONG NAI T12 (2)"/>
      <sheetName val="XANG DAU K5"/>
      <sheetName val="ANH HAI T01"/>
      <sheetName val="NAVITRAN T1"/>
      <sheetName val="VAN PHU T01"/>
      <sheetName val="DUONG BDT 11  823282ms Hao"/>
      <sheetName val="CKTANDINHT1 782346 Huong (2)"/>
      <sheetName val="UNZAT01743972- Phuong(vp) (2)"/>
      <sheetName val="LONGVANT12 759469 Ms Van (2)"/>
      <sheetName val="GO THUAN AN T 01 784026 (2)"/>
      <sheetName val="COMPOSIITE SAI SON T 1(2)"/>
      <sheetName val="PEMARAT01 (2)"/>
      <sheetName val="SYSTEMT1 780851-Ms thao (2)"/>
      <sheetName val="PUKYONG T1"/>
      <sheetName val="ASIAPAINT T11"/>
      <sheetName val="SEUNGBO T11 782173 Ms Suong (2)"/>
      <sheetName val="KONICAT12(2)"/>
      <sheetName val=" CHAN NUOIT12750622 Ms Tinh (2)"/>
      <sheetName val="NS t01784465 Ms quyen (2)"/>
      <sheetName val="POMINAT01  (2)"/>
      <sheetName val="COTTOT01 711018 Ms nuong (2)"/>
      <sheetName val="SuBINHDUONGT 01 "/>
      <sheetName val="S2_x0000__x0000_1"/>
      <sheetName val="MHET1 784028 lan anh (2)"/>
      <sheetName val="[PNT-P3.xls][PNT-P3.xls][PNT-P3"/>
      <sheetName val="chieud"/>
      <sheetName val="UNZA(xuong)T11743972 phuong (2)"/>
      <sheetName val="JEBSENT12(2)"/>
      <sheetName val="CT.XF1"/>
      <sheetName val="L_x0010_V ®at ®iÖn"/>
      <sheetName val="Dhp+d"/>
      <sheetName val="DC0#"/>
      <sheetName val="_x000f_p m!i 284"/>
      <sheetName val="AA"/>
      <sheetName val="_x0000__x0000_"/>
      <sheetName val="bÑi_x0003__x0000_²r_x0013__x0000_"/>
      <sheetName val="_x000f__x0000_½"/>
      <sheetName val="M pc_x0006__x0000_CamPh_x0000_"/>
      <sheetName val="_x000d_âO"/>
      <sheetName val="Op mai 2_x000c_"/>
      <sheetName val="_x000f__x0000_‚ž½"/>
      <sheetName val="_x000d_âOŽ"/>
      <sheetName val="_x000c__x0000__x000d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 refreshError="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 refreshError="1"/>
      <sheetData sheetId="695" refreshError="1"/>
      <sheetData sheetId="696" refreshError="1"/>
      <sheetData sheetId="697" refreshError="1"/>
      <sheetData sheetId="698" refreshError="1"/>
      <sheetData sheetId="699" refreshError="1"/>
      <sheetData sheetId="700" refreshError="1"/>
      <sheetData sheetId="701" refreshError="1"/>
      <sheetData sheetId="702" refreshError="1"/>
      <sheetData sheetId="703" refreshError="1"/>
      <sheetData sheetId="704" refreshError="1"/>
      <sheetData sheetId="705" refreshError="1"/>
      <sheetData sheetId="706" refreshError="1"/>
      <sheetData sheetId="707" refreshError="1"/>
      <sheetData sheetId="708" refreshError="1"/>
      <sheetData sheetId="709" refreshError="1"/>
      <sheetData sheetId="710" refreshError="1"/>
      <sheetData sheetId="711" refreshError="1"/>
      <sheetData sheetId="712" refreshError="1"/>
      <sheetData sheetId="713" refreshError="1"/>
      <sheetData sheetId="714" refreshError="1"/>
      <sheetData sheetId="715" refreshError="1"/>
      <sheetData sheetId="716" refreshError="1"/>
      <sheetData sheetId="717" refreshError="1"/>
      <sheetData sheetId="718" refreshError="1"/>
      <sheetData sheetId="719" refreshError="1"/>
      <sheetData sheetId="720"/>
      <sheetData sheetId="721" refreshError="1"/>
      <sheetData sheetId="722" refreshError="1"/>
      <sheetData sheetId="723" refreshError="1"/>
      <sheetData sheetId="724"/>
      <sheetData sheetId="725" refreshError="1"/>
      <sheetData sheetId="726" refreshError="1"/>
      <sheetData sheetId="727"/>
      <sheetData sheetId="728"/>
      <sheetData sheetId="729"/>
      <sheetData sheetId="730"/>
      <sheetData sheetId="731" refreshError="1"/>
      <sheetData sheetId="732" refreshError="1"/>
      <sheetData sheetId="733"/>
      <sheetData sheetId="734"/>
      <sheetData sheetId="735"/>
      <sheetData sheetId="736" refreshError="1"/>
      <sheetData sheetId="737" refreshError="1"/>
      <sheetData sheetId="738" refreshError="1"/>
      <sheetData sheetId="739" refreshError="1"/>
      <sheetData sheetId="740"/>
      <sheetData sheetId="741" refreshError="1"/>
      <sheetData sheetId="742" refreshError="1"/>
      <sheetData sheetId="743"/>
      <sheetData sheetId="744" refreshError="1"/>
      <sheetData sheetId="745" refreshError="1"/>
      <sheetData sheetId="746" refreshError="1"/>
      <sheetData sheetId="747" refreshError="1"/>
      <sheetData sheetId="748" refreshError="1"/>
      <sheetData sheetId="749" refreshError="1"/>
      <sheetData sheetId="750"/>
      <sheetData sheetId="751" refreshError="1"/>
      <sheetData sheetId="752" refreshError="1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 refreshError="1"/>
      <sheetData sheetId="774"/>
      <sheetData sheetId="775"/>
      <sheetData sheetId="776" refreshError="1"/>
      <sheetData sheetId="777" refreshError="1"/>
      <sheetData sheetId="778"/>
      <sheetData sheetId="779"/>
      <sheetData sheetId="780"/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 refreshError="1"/>
      <sheetData sheetId="808" refreshError="1"/>
      <sheetData sheetId="809" refreshError="1"/>
      <sheetData sheetId="810" refreshError="1"/>
      <sheetData sheetId="811" refreshError="1"/>
      <sheetData sheetId="812"/>
      <sheetData sheetId="813"/>
      <sheetData sheetId="814"/>
      <sheetData sheetId="815" refreshError="1"/>
      <sheetData sheetId="816"/>
      <sheetData sheetId="817" refreshError="1"/>
      <sheetData sheetId="818"/>
      <sheetData sheetId="819" refreshError="1"/>
      <sheetData sheetId="820"/>
      <sheetData sheetId="821"/>
      <sheetData sheetId="822"/>
      <sheetData sheetId="823" refreshError="1"/>
      <sheetData sheetId="824" refreshError="1"/>
      <sheetData sheetId="825" refreshError="1"/>
      <sheetData sheetId="826" refreshError="1"/>
      <sheetData sheetId="8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BT"/>
      <sheetName val="D.lg Thang Mo"/>
      <sheetName val="CT Thang Mo"/>
      <sheetName val="D.lg Phu Lung"/>
      <sheetName val="CT  PL"/>
      <sheetName val="D.lg Lao &amp; chai"/>
      <sheetName val="CT  Lao &amp; chai"/>
      <sheetName val="Gia thau TM"/>
      <sheetName val="TH chao thau (2)"/>
      <sheetName val="KHTC "/>
      <sheetName val="Tien do"/>
      <sheetName val="Nguon goc VT"/>
      <sheetName val="TH chao thau"/>
      <sheetName val="Ten da dat"/>
      <sheetName val=""/>
      <sheetName val="Sheet1"/>
      <sheetName val="Sheet6"/>
      <sheetName val="Sheet2"/>
      <sheetName val="Sheet7"/>
      <sheetName val="Sheet4"/>
      <sheetName val="Sheet5"/>
      <sheetName val="Sheet3"/>
      <sheetName val="XL4Poppy"/>
      <sheetName val="(1)TK_ThueGTGT_Thang"/>
      <sheetName val="K懼TC "/>
      <sheetName val="Ap Don"/>
      <sheetName val="Ap Gia Be"/>
      <sheetName val="Áp Xom Moi"/>
      <sheetName val="Ap Trang Lam"/>
      <sheetName val="Ap Trung Hoa"/>
      <sheetName val="Ap Lao Tao Trung"/>
      <sheetName val="XXXXXXXX"/>
      <sheetName val="HelpMe"/>
      <sheetName val="1KP"/>
      <sheetName val="2D1"/>
      <sheetName val="3V1"/>
      <sheetName val="4P1"/>
      <sheetName val="5KL"/>
      <sheetName val="6DD"/>
      <sheetName val="7KNML"/>
      <sheetName val="8ML"/>
      <sheetName val="NC-m"/>
      <sheetName val="gia VT"/>
      <sheetName val="BTRA"/>
      <sheetName val="CFC"/>
      <sheetName val="NiCau"/>
      <sheetName val="TDO"/>
      <sheetName val="QD33"/>
      <sheetName val="00000000"/>
      <sheetName val="10000000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2.KLDT"/>
      <sheetName val="0.BTH.CHNG"/>
      <sheetName val="BTHKP"/>
      <sheetName val="000000"/>
      <sheetName val="3.THVT"/>
      <sheetName val="4.PTVT"/>
      <sheetName val="DANH MUC"/>
      <sheetName val="tkkl"/>
      <sheetName val="5.BANG KHOI LUONG"/>
      <sheetName val="Chiet tinh dz35"/>
      <sheetName val="Dgia vat tu"/>
      <sheetName val="Don gia_III"/>
      <sheetName val="_______________________________"/>
      <sheetName val="K_TC "/>
      <sheetName val="Ap Tr@_x0004_"/>
      <sheetName val="Ten da dat__x0003_材本柀果栰栌梠桼検楠"/>
      <sheetName val="Ten da dat__x0003_材™本™柀™果™栰™栌™梠™桼™検™楠"/>
      <sheetName val="Ten da dat__x0003___________"/>
      <sheetName val="Ten da dat__x0003____________________"/>
      <sheetName val="Ten da dat__x0003__™_™_™_™_™_™_™_™_™_"/>
      <sheetName val="Ap Tr@_x0004___x0001____"/>
      <sheetName val="Ap Tr@_x0004___x0001__"/>
      <sheetName val="Chiet tinh 0,4KV"/>
      <sheetName val="DTCT"/>
      <sheetName val="dongia (2)"/>
      <sheetName val="LKVL-CK-HT-GD1"/>
      <sheetName val="giathanh1"/>
      <sheetName val="lam-moi"/>
      <sheetName val="TONG HOP VL-NC"/>
      <sheetName val="thao-go"/>
      <sheetName val="THPDMoi  (2)"/>
      <sheetName val="gtrinh"/>
      <sheetName val="phuluc1"/>
      <sheetName val="chitiet"/>
      <sheetName val="TONGKE3p "/>
      <sheetName val="TH VL, NC, DDHT Thanhphuoc"/>
      <sheetName val="#REF"/>
      <sheetName val="DONGIA"/>
      <sheetName val="DON GIA"/>
      <sheetName val="TONGKE-HT"/>
      <sheetName val="DG"/>
      <sheetName val="t-h HA THE"/>
      <sheetName val="CHITIET VL-NC-TT -1p"/>
      <sheetName val="TONG HOP VL-NC TT"/>
      <sheetName val="TNHCHINH"/>
      <sheetName val="TH XL"/>
      <sheetName val="CHITIET VL-NC"/>
      <sheetName val="VC"/>
      <sheetName val="Tiepdia"/>
      <sheetName val="CHITIET VL-NC-TT-3p"/>
      <sheetName val="TDTKP"/>
      <sheetName val="TDTKP1"/>
      <sheetName val="KPVC-BD "/>
      <sheetName val="VCV-BE-TONG"/>
      <sheetName val="MTO REV.2(ARMOR)"/>
      <sheetName val="DF"/>
      <sheetName val="D.lg Lao &amp; 2"/>
      <sheetName val="D.lg Lao &amp; 2__"/>
      <sheetName val="D.lg Lao &amp; 2__€"/>
      <sheetName val="Ten da dat__x0003________________7___"/>
      <sheetName val="Sheep1"/>
      <sheetName val="_x0018_L4Poppy"/>
      <sheetName val="Ten da dat_f㆘f㇀f㇨f㈐f㈸fゐf㋰f㌘f㍀f㍨"/>
      <sheetName val="Ten da dat__x0003_材本柀果栰栌梠桼䤜楠"/>
      <sheetName val="Thuong"/>
      <sheetName val="DKL"/>
      <sheetName val="TGL-TC"/>
      <sheetName val="Chart1"/>
      <sheetName val="TLL"/>
      <sheetName val="TTL"/>
      <sheetName val="DKTC "/>
      <sheetName val="HDTS"/>
      <sheetName val="TTLuong"/>
      <sheetName val="Ten da dat________̃̃̃̃Ϩ_㣤e狈秌_x0015__О"/>
      <sheetName val="________x0001________________________"/>
      <sheetName val="Khoi luong"/>
      <sheetName val="f_f_f_f_f_f_f_f_f_f_f_f_f_f_f_f"/>
      <sheetName val="D_lg_Thang_Mo"/>
      <sheetName val="CT_Thang_Mo"/>
      <sheetName val="D_lg_Phu_Lung"/>
      <sheetName val="CT__PL"/>
      <sheetName val="D_lg_Lao_&amp;_chai"/>
      <sheetName val="CT__Lao_&amp;_chai"/>
      <sheetName val="Gia_thau_TM"/>
      <sheetName val="TH_chao_thau_(2)"/>
      <sheetName val="KHTC_"/>
      <sheetName val="Tien_do"/>
      <sheetName val="Nguon_goc_VT"/>
      <sheetName val="TH_chao_thau"/>
      <sheetName val="Ten_da_dat"/>
      <sheetName val="gia_VT"/>
      <sheetName val="Ap_Don"/>
      <sheetName val="Ap_Gia_Be"/>
      <sheetName val="Áp_Xom_Moi"/>
      <sheetName val="Ap_Trang_Lam"/>
      <sheetName val="Ap_Trung_Hoa"/>
      <sheetName val="Ap_Lao_Tao_Trung"/>
      <sheetName val="Ten_da_dat材™本™柀™果™栰™栌™梠™桼™検™楠"/>
      <sheetName val="K懼TC_"/>
      <sheetName val="2_KLDT"/>
      <sheetName val="0_BTH_CHNG"/>
      <sheetName val="3_THVT"/>
      <sheetName val="4_PTVT"/>
      <sheetName val="DANH_MUC"/>
      <sheetName val="5_BANG_KHOI_LUONG"/>
      <sheetName val="MTO_REV_2(ARMOR)"/>
      <sheetName val="Ten_da_dat材本柀果栰栌梠桼検楠"/>
      <sheetName val="D_lg_Thang_Mo1"/>
      <sheetName val="CT_Thang_Mo1"/>
      <sheetName val="D_lg_Phu_Lung1"/>
      <sheetName val="CT__PL1"/>
      <sheetName val="D_lg_Lao_&amp;_chai1"/>
      <sheetName val="CT__Lao_&amp;_chai1"/>
      <sheetName val="Gia_thau_TM1"/>
      <sheetName val="TH_chao_thau_(2)1"/>
      <sheetName val="KHTC_1"/>
      <sheetName val="Tien_do1"/>
      <sheetName val="Nguon_goc_VT1"/>
      <sheetName val="TH_chao_thau1"/>
      <sheetName val="Ten_da_dat1"/>
      <sheetName val="gia_VT1"/>
      <sheetName val="Ap_Don1"/>
      <sheetName val="Ap_Gia_Be1"/>
      <sheetName val="Áp_Xom_Moi1"/>
      <sheetName val="Ap_Trang_Lam1"/>
      <sheetName val="Ap_Trung_Hoa1"/>
      <sheetName val="Ap_Lao_Tao_Trung1"/>
      <sheetName val="K懼TC_1"/>
      <sheetName val="2_KLDT1"/>
      <sheetName val="0_BTH_CHNG1"/>
      <sheetName val="3_THVT1"/>
      <sheetName val="4_PTVT1"/>
      <sheetName val="DANH_MUC1"/>
      <sheetName val="5_BANG_KHOI_LUONG1"/>
      <sheetName val="MTO_REV_2(ARMOR)1"/>
      <sheetName val="瑥㌳_x0007_匀"/>
      <sheetName val="桓敥㍴ܴ"/>
      <sheetName val="ܵ"/>
      <sheetName val="ܸ"/>
      <sheetName val="㤳_x0007_匀敨瑥〴_x0007_匀敨瑥ㄴ_x0007_匀敨瑥"/>
      <sheetName val="瑥ㄴ_x0007_匀敨瑥㈴_x0007_匀敨瑥㌴_x0007_匀"/>
      <sheetName val="桓敥㑴ܳ"/>
      <sheetName val="瑥㘴_x0007_匀敨"/>
      <sheetName val="敨瑥㜴_x0007_匀敨瑥"/>
      <sheetName val="敨瑥㠴_x0007_匀敨瑥㤴_x0007_匀敨瑥"/>
      <sheetName val="ܹ"/>
      <sheetName val="Ƀ"/>
      <sheetName val="桓敥㍴ܷ"/>
      <sheetName val="㑴ܴ"/>
      <sheetName val="PRO.OT1"/>
      <sheetName val="gia vt,nc,may"/>
      <sheetName val="Cheet5"/>
      <sheetName val="Ten da dat__x0003_材_x0019_本柀果栰栌梠桼検楠"/>
      <sheetName val="D.lg Lao &amp;&quot;chai"/>
      <sheetName val="QUY1"/>
      <sheetName val="QUY2"/>
      <sheetName val="QUY3"/>
      <sheetName val="QUY4"/>
      <sheetName val="Nam"/>
      <sheetName val="2011"/>
      <sheetName val="Q.1"/>
      <sheetName val="Q.2"/>
      <sheetName val="th.7ch. nhu"/>
      <sheetName val="Ten_da_dat__________"/>
      <sheetName val="Ten_da_dat___________________"/>
      <sheetName val="Chiet tinh dz22"/>
      <sheetName val="Bang KT"/>
      <sheetName val="DS T.bi"/>
      <sheetName val="CPK"/>
      <sheetName val="桓敥㍴ܴ_桓敥㍴ܵ_桓敥㍴"/>
      <sheetName val="ܵ_桓敥㍴ܶ_桓敥㍴ܷ"/>
      <sheetName val="ܸ_桓敥㍴ܹ"/>
      <sheetName val="桓敥㑴ܳ_桓敥㑴ܴ_桓"/>
      <sheetName val="ܹ_桓敥㕴Ȱ_䍎_x0002_嘀ь_"/>
      <sheetName val="Ƀ_䱖_x0004_吀䑈є_䡔呑"/>
      <sheetName val="桓敥㍴ܷ_桓敥㍴ܸ_桓敥㍴"/>
      <sheetName val="㑴ܴ_桓敥㑴ܵ_桓敥㑴ܶ_桓敥㑴"/>
      <sheetName val="Ten da dat_̃_x0007__%_______̃̃_xffff__xffff_̃̃̃̃̃"/>
      <sheetName val="K_TC_"/>
      <sheetName val="K_TC_1"/>
      <sheetName val="Ten da dat_f_f_f_f_f_f_f_f_f_f_"/>
      <sheetName val="Khai toan XD"/>
      <sheetName val="IBASE"/>
      <sheetName val="Ten da dat________~~~~___e___x0015___"/>
      <sheetName val="gvl"/>
      <sheetName val="Ten da dat_x0000__x0003_材本柀果栰栌梠桼検楠"/>
      <sheetName val="Ten da dat_x0000__x0003_材™本™柀™果™栰™栌™梠™桼™検™楠"/>
      <sheetName val="???????????????????????????????"/>
      <sheetName val="Ten da dat_x0000__x0003_??????????"/>
      <sheetName val="Ten da dat_x0000__x0003_???????????????????"/>
      <sheetName val="K?TC "/>
      <sheetName val="Ten da dat_x0000__x0003_?™?™?™?™?™?™?™?™?™?"/>
      <sheetName val="Ap Tr@_x0004__x0000__x0001__x0000__x0000__x0000_"/>
      <sheetName val="Ten da dat?_x0003_材本柀果栰栌梠桼検楠"/>
      <sheetName val="Ten da dat?_x0003_材™本™柀™果™栰™栌™梠™桼™検™楠"/>
      <sheetName val="Ten da dat?_x0003_??????????"/>
      <sheetName val="Ten da dat?_x0003_???????????????????"/>
      <sheetName val="Ten da dat?_x0003_?™?™?™?™?™?™?™?™?™?"/>
      <sheetName val="Ap Tr@_x0004_?_x0001_???"/>
      <sheetName val="Ap Tr@_x0004_?_x0001_?"/>
      <sheetName val="Ten da dat_x0000__x0000__x0000__x0000__x0000__x0000__x0000__x0000_̃̃̃̃Ϩ_x0000_㣤e狈秌_x0015__x0000_О"/>
      <sheetName val="D.lg Lao &amp; 2_x0000__x0000_"/>
      <sheetName val="D.lg Lao &amp; 2??"/>
      <sheetName val="D.lg Lao &amp; 2_x0000__x0000_€"/>
      <sheetName val="D.lg Lao &amp; 2??€"/>
      <sheetName val="Ten da dat?_x0003_???????????????7???"/>
      <sheetName val="Ten da dat_x0000__x0003_材本柀果栰栌梠桼䤜楠"/>
      <sheetName val="Ten da dat_x0000_f㆘f㇀f㇨f㈐f㈸fゐf㋰f㌘f㍀f㍨"/>
      <sheetName val="Ten da dat?f㆘f㇀f㇨f㈐f㈸fゐf㋰f㌘f㍀f㍨"/>
      <sheetName val="Ten da dat?_x0003_材本柀果栰栌梠桼䤜楠"/>
      <sheetName val="Ten da dat????????̃̃̃̃Ϩ?㣤e狈秌_x0015_?О"/>
      <sheetName val="_x0000__x0000__x0000__x0000__x0000__x0000__x0000__x0001__x0000_??_x0000__x0000__x0000__x0000__x0000__x0000__x0000__x0000__x0000__x0000__x0000__x0000__x0000__x0000_??_x0000__x0000_?_x0000_"/>
      <sheetName val="???????_x0001_???????????????????????"/>
      <sheetName val="f?f?f?f?f?f?f?f?f?f?f?f?f?f?f?f"/>
      <sheetName val="桓敥㍴ܴ_x0000_桓敥㍴ܵ_x0000_桓敥㍴"/>
      <sheetName val="ܵ_x0000_桓敥㍴ܶ_x0000_桓敥㍴ܷ"/>
      <sheetName val="ܸ_x0000_桓敥㍴ܹ"/>
      <sheetName val="桓敥㑴ܳ_x0000_桓敥㑴ܴ_x0000_桓"/>
      <sheetName val="ܹ_x0000_桓敥㕴Ȱ_x0000_䍎_x0002_嘀ь_x0000_"/>
      <sheetName val="Ƀ_x0000_䱖_x0004_吀䑈є_x0000_䡔呑"/>
      <sheetName val="桓敥㍴ܷ_x0000_桓敥㍴ܸ_x0000_桓敥㍴"/>
      <sheetName val="㑴ܴ_x0000_桓敥㑴ܵ_x0000_桓敥㑴ܶ_x0000_桓敥㑴"/>
      <sheetName val="Ten da dat_x0000__x0003_材_x0019_本柀果栰栌梠桼検楠"/>
      <sheetName val="???/???????????????????????????"/>
      <sheetName val="Ten da dat__x0003_???????????????????"/>
      <sheetName val="Ten da dat__x0003_??????????"/>
      <sheetName val="Ten da dat?_x0003_材_x0019_本柀果栰栌梠桼検楠"/>
      <sheetName val="Ten da dat_x0000__x0003_材本柀_x0019_果䠰栌梠桼検楠"/>
      <sheetName val="Ten_da_dat??????????"/>
      <sheetName val="Ten_da_dat???????????????????"/>
      <sheetName val="Ten da dat_x0000_̃_x0007__x0000_%_x0000__x0000__x0000__x0000__x0000__x0000__x0000_̃̃_xffff__xffff_̃̃̃̃̃"/>
      <sheetName val="桓敥㍴ܴ?桓敥㍴ܵ?桓敥㍴"/>
      <sheetName val="ܵ?桓敥㍴ܶ?桓敥㍴ܷ"/>
      <sheetName val="ܸ?桓敥㍴ܹ"/>
      <sheetName val="桓敥㑴ܳ?桓敥㑴ܴ?桓"/>
      <sheetName val="ܹ?桓敥㕴Ȱ?䍎_x0002_嘀ь?"/>
      <sheetName val="Ƀ?䱖_x0004_吀䑈є?䡔呑"/>
      <sheetName val="桓敥㍴ܷ?桓敥㍴ܸ?桓敥㍴"/>
      <sheetName val="㑴ܴ?桓敥㑴ܵ?桓敥㑴ܶ?桓敥㑴"/>
      <sheetName val="Ten da dat?̃_x0007_?%???????̃̃_xffff__xffff_̃̃̃̃̃"/>
      <sheetName val="Ten da dat_x0000_f?f?f?f?f?f?f?f?f?f?"/>
      <sheetName val="K?TC_"/>
      <sheetName val="K?TC_1"/>
      <sheetName val="Ten da dat?f?f?f?f?f?f?f?f?f?f?"/>
      <sheetName val="Ten da dat_x0000__x0000__x0000__x0000__x0000__x0000__x0000__x0000__x0000__x0000__x0000__x0000__x0000__x0000__x0000__x0000__x0000__x0000_䀀Ł_x0000_"/>
      <sheetName val="Ap Tr@_x0004__x0000__x0001__x0000_"/>
      <sheetName val="Ten da dat_x0000__x0000__x0000__x0000__x0000__x0000__x0000__x0000_~~~~?_x0000_?e??_x0015__x0000_?"/>
      <sheetName val="Ten da dat????????~~~~???e??_x0015_??"/>
      <sheetName val="[Du thau Yªn Minh - Hµ Giang.xl"/>
      <sheetName val="THKP"/>
      <sheetName val="DTXL"/>
      <sheetName val="PTKL"/>
      <sheetName val="KL"/>
      <sheetName val="BK"/>
      <sheetName val="BKL BV"/>
      <sheetName val="QD-437"/>
      <sheetName val="DG_Binh Duong"/>
      <sheetName val="89"/>
      <sheetName val="Cot thep"/>
      <sheetName val="Ten da dat_f?f?f?f?f?f?f?f?f?f?"/>
      <sheetName val="Ten da dat_x0000_~_x0007__x0000_%_x0000__x0000__x0000__x0000__x0000__x0000__x0000_~~??~~~~~"/>
      <sheetName val="Ten da dat?~_x0007_?%???????~~??~~~~~"/>
      <sheetName val="1000p000"/>
      <sheetName val="2000p000"/>
      <sheetName val="4000p000"/>
      <sheetName val="7000p000"/>
      <sheetName val="a000p000"/>
      <sheetName val="Chiet_tinh_dz35"/>
      <sheetName val="Dgia_vat_tu"/>
      <sheetName val="Don_gia_III"/>
      <sheetName val="Ten_da_dat?™?™?™?™?™?™?™?™?™?"/>
      <sheetName val="Ap_Tr@"/>
      <sheetName val="Ten_da_dat?材™本™柀™果™栰™栌™梠™桼™検™楠"/>
      <sheetName val="Ten_da_dat?材本柀果栰栌梠桼検楠"/>
      <sheetName val="Ten_da_dat???????????"/>
      <sheetName val="Ten_da_dat????????????????????"/>
      <sheetName val="Ten_da_dat??™?™?™?™?™?™?™?™?™?"/>
      <sheetName val="Ap_Tr@????"/>
      <sheetName val="Ap_Tr@??"/>
      <sheetName val="KKKKKKKK"/>
      <sheetName val="Ten_da__x0000__x0000__x0000__x0000__x0000__x0000__x0000__x0000__x0000__x0000__x0000__x0000__x0000__x0000__x0000__x0000__x0000__x0000__x0000__x0000__x0000__x0000_"/>
      <sheetName val="Ten_da_??????????????????????"/>
      <sheetName val="Ten_da_dat_™_™_™_™_™_™_™_™_™_"/>
      <sheetName val="Ten_da_dat_材™本™柀™果™栰™栌™梠™桼™検™楠"/>
      <sheetName val="Ten_da_dat_材本柀果栰栌梠桼検楠"/>
      <sheetName val="Ten_da_dat___________"/>
      <sheetName val="Ten_da_dat____________________"/>
      <sheetName val="Ten_da_dat__™_™_™_™_™_™_™_™_™_"/>
      <sheetName val="Ap_Tr@____"/>
      <sheetName val="Ap_Tr@__"/>
      <sheetName val="_Du thau Yªn Minh - Hµ Giang.xl"/>
      <sheetName val="Ten da dat_x0000_̃̃̃̃Ϩ_x0000_㣤e狈秌_x0015__x0000_О «_x0000_̃̃̃̃"/>
      <sheetName val="Ten da dat_x0000__x0003_材™本™柀™果™栰™栌™梠™桼™䤜™楠"/>
      <sheetName val="Ten da dat_x0000__x0003_材_x0019_本™柀™果™栰™栌™梠™桼™検™楠"/>
      <sheetName val="Ten da dat?_x0003_材™本™柀™果™栰™栌™梠™桼™䤜™楠"/>
      <sheetName val="Ten da dat__x0003_材™本™柀™果™栰™栌™梠™桼™䤜™楠"/>
      <sheetName val="CT_Thang_Mo3"/>
      <sheetName val="CT__PL3"/>
      <sheetName val="D_lg_Thang_Mo3"/>
      <sheetName val="D_lg_Phu_Lung3"/>
      <sheetName val="D_lg_Lao_&amp;_chai3"/>
      <sheetName val="CT__Lao_&amp;_chai3"/>
      <sheetName val="Gia_thau_TM3"/>
      <sheetName val="Ten da dat_x0000_̃̃̃̃Ϩ_x0000_㣤e狈秌_x0015__x0000_О_x0009_«_x0000_̃̃̃̃"/>
      <sheetName val="Ten da dat_x0000__x0000__x0000__x0000__x0000__x0000_쨁ￊ_xdba0_x_x0000__x0000__x0000__x0000__x0000__x0000__x0000__x0000__x0000__x0000__x0000_"/>
      <sheetName val="Ten da dat??????쨁ￊ_xdba0_x???????????"/>
      <sheetName val="Ten da dat_x0000__x0000__x0000__x0000__x0000__x0000__x0000_쀀_x0000_쀀_x0009__x0000__x0000__x0000__x0000__x0000__x0000__x0000__x0000__x0000__x0000_"/>
      <sheetName val="Ten da dat______쨁ￊ_xdba0_x___________"/>
      <sheetName val="Ten da dat_x0000__x0000__x0000__x0000__x0000__x0000_頁㻈䞜Ë_x0000__x0000__x0000__x0000__x0000__x0000__x0000__x0000__x0000__x0000__x0000_"/>
      <sheetName val="Ten da dat_x0000__x0000__x0000__x0000__x0000__x0000__x0001__x0000_䞜Ë_x0000__x0000__x0000__x0000__x0000__x0000__x0000__x0000__x0000__x0000__x0000_"/>
      <sheetName val="TH_chao_thau_(2)3"/>
      <sheetName val="KHTC_3"/>
      <sheetName val="Tien_do3"/>
      <sheetName val="Nguon_goc_VT3"/>
      <sheetName val="TH_chao_thau3"/>
      <sheetName val="Ten_da_dat3"/>
      <sheetName val="gia_VT3"/>
      <sheetName val="Chiet_tinh_dz353"/>
      <sheetName val="Ap_Don3"/>
      <sheetName val="Ap_Gia_Be3"/>
      <sheetName val="Áp_Xom_Moi3"/>
      <sheetName val="Ap_Trang_Lam3"/>
      <sheetName val="Ap_Trung_Hoa3"/>
      <sheetName val="Ap_Lao_Tao_Trung3"/>
      <sheetName val="K懼TC_3"/>
      <sheetName val="2_KLDT3"/>
      <sheetName val="0_BTH_CHNG3"/>
      <sheetName val="3_THVT3"/>
      <sheetName val="4_PTVT3"/>
    </sheetNames>
    <sheetDataSet>
      <sheetData sheetId="0" refreshError="1"/>
      <sheetData sheetId="1" refreshError="1"/>
      <sheetData sheetId="2" refreshError="1">
        <row r="34">
          <cell r="B34" t="str">
            <v>CT</v>
          </cell>
          <cell r="C34" t="str">
            <v>VËn chuyÓn  bª t«ng M50</v>
          </cell>
          <cell r="D34" t="str">
            <v>m3</v>
          </cell>
          <cell r="E34">
            <v>0.216</v>
          </cell>
          <cell r="H34">
            <v>92717.262667499992</v>
          </cell>
        </row>
        <row r="35">
          <cell r="B35" t="str">
            <v>CT</v>
          </cell>
          <cell r="C35" t="str">
            <v>VËn chuyÓn  bª t«ng M150</v>
          </cell>
          <cell r="D35" t="str">
            <v>m3</v>
          </cell>
          <cell r="E35">
            <v>1.1000000000000001</v>
          </cell>
          <cell r="H35">
            <v>89605.428454999987</v>
          </cell>
        </row>
        <row r="36">
          <cell r="B36" t="str">
            <v>CT</v>
          </cell>
          <cell r="C36" t="str">
            <v>VËn chuyÓn  bª t«ng M200</v>
          </cell>
          <cell r="D36" t="str">
            <v>m3</v>
          </cell>
          <cell r="E36">
            <v>0.08</v>
          </cell>
          <cell r="H36">
            <v>67242.986511249997</v>
          </cell>
        </row>
        <row r="93">
          <cell r="B93" t="str">
            <v>TT</v>
          </cell>
          <cell r="C93" t="str">
            <v>§Òn bï ®Êt m­în thi c«ng</v>
          </cell>
          <cell r="D93" t="str">
            <v>m2</v>
          </cell>
          <cell r="E93">
            <v>3.84</v>
          </cell>
          <cell r="F93">
            <v>1100</v>
          </cell>
        </row>
        <row r="161">
          <cell r="B161" t="str">
            <v>03.3103</v>
          </cell>
          <cell r="C161" t="str">
            <v>§µo ®Êt cÊp 3 r·nh tiÕp ®Þa</v>
          </cell>
          <cell r="D161" t="str">
            <v>m3</v>
          </cell>
          <cell r="E161">
            <v>4</v>
          </cell>
          <cell r="F161">
            <v>0</v>
          </cell>
          <cell r="G161">
            <v>0</v>
          </cell>
          <cell r="H161">
            <v>21926</v>
          </cell>
        </row>
        <row r="162">
          <cell r="B162" t="str">
            <v>03.3203</v>
          </cell>
          <cell r="C162" t="str">
            <v>LÊp ®Êt r·nh tiÕp ®Þa</v>
          </cell>
          <cell r="D162" t="str">
            <v>m3</v>
          </cell>
          <cell r="E162">
            <v>4</v>
          </cell>
          <cell r="F162">
            <v>0</v>
          </cell>
          <cell r="G162">
            <v>0</v>
          </cell>
          <cell r="H162">
            <v>10007</v>
          </cell>
        </row>
        <row r="182">
          <cell r="B182" t="str">
            <v>02.1443</v>
          </cell>
          <cell r="C182" t="str">
            <v>VËn chuyÓn d©y dÉn</v>
          </cell>
          <cell r="D182" t="str">
            <v>TÊn</v>
          </cell>
          <cell r="E182">
            <v>0.34369919999999998</v>
          </cell>
          <cell r="F182">
            <v>0</v>
          </cell>
          <cell r="G182">
            <v>0</v>
          </cell>
          <cell r="H182">
            <v>48749.399999999994</v>
          </cell>
        </row>
        <row r="189">
          <cell r="B189" t="str">
            <v>03.1113</v>
          </cell>
          <cell r="C189" t="str">
            <v>§µo ®Êt cÊp 3 ®é s©u &gt;1m; S &lt; 5m2</v>
          </cell>
          <cell r="D189" t="str">
            <v>m3</v>
          </cell>
          <cell r="E189">
            <v>3.3599999999999994</v>
          </cell>
          <cell r="H189">
            <v>24428</v>
          </cell>
        </row>
        <row r="220">
          <cell r="B220" t="str">
            <v>§g VC 36</v>
          </cell>
          <cell r="C220" t="str">
            <v>V/c Cét BT tõ NM BT chÌm lªn Ctr×nh</v>
          </cell>
          <cell r="D220" t="str">
            <v>TÊn</v>
          </cell>
          <cell r="E220">
            <v>0.22500000000000001</v>
          </cell>
          <cell r="F220">
            <v>0</v>
          </cell>
          <cell r="G220">
            <v>0</v>
          </cell>
          <cell r="H220">
            <v>7358</v>
          </cell>
          <cell r="I220">
            <v>239962.80000000002</v>
          </cell>
        </row>
        <row r="309">
          <cell r="B309" t="str">
            <v>02.2401</v>
          </cell>
          <cell r="C309" t="str">
            <v>Trung chuyÓn d©y, thÐp, PK...: 700 m</v>
          </cell>
          <cell r="D309" t="str">
            <v>TÊn</v>
          </cell>
          <cell r="E309">
            <v>3.2467334399999999</v>
          </cell>
          <cell r="H309">
            <v>15289.96</v>
          </cell>
          <cell r="I309">
            <v>84338.099999999991</v>
          </cell>
          <cell r="J309">
            <v>0</v>
          </cell>
          <cell r="K309">
            <v>0</v>
          </cell>
          <cell r="L309">
            <v>49642.424428262399</v>
          </cell>
          <cell r="M309">
            <v>273823.32953606395</v>
          </cell>
        </row>
        <row r="323">
          <cell r="B323" t="str">
            <v>03.3103</v>
          </cell>
          <cell r="C323" t="str">
            <v>§µo ®Êt cÊp 3 r·nh tiÕp ®Þa</v>
          </cell>
          <cell r="D323" t="str">
            <v>m3</v>
          </cell>
          <cell r="E323">
            <v>1.2000000000000002</v>
          </cell>
          <cell r="F323">
            <v>0</v>
          </cell>
          <cell r="G323">
            <v>0</v>
          </cell>
          <cell r="H323">
            <v>21296</v>
          </cell>
        </row>
        <row r="324">
          <cell r="B324" t="str">
            <v>03.3203</v>
          </cell>
          <cell r="C324" t="str">
            <v>LÊp ®Êt r·nh tiÕp ®Þa</v>
          </cell>
          <cell r="D324" t="str">
            <v>m3</v>
          </cell>
          <cell r="E324">
            <v>1.2000000000000002</v>
          </cell>
          <cell r="F324">
            <v>0</v>
          </cell>
          <cell r="G324">
            <v>0</v>
          </cell>
          <cell r="H324">
            <v>10007</v>
          </cell>
        </row>
        <row r="350">
          <cell r="B350" t="str">
            <v>04.9102</v>
          </cell>
          <cell r="C350" t="str">
            <v>L¾p ®Æt xµ trªn cét BTLT</v>
          </cell>
          <cell r="D350" t="str">
            <v>Kg</v>
          </cell>
          <cell r="E350">
            <v>68.53</v>
          </cell>
          <cell r="F350">
            <v>8500</v>
          </cell>
          <cell r="G350">
            <v>0</v>
          </cell>
          <cell r="H350">
            <v>181.47</v>
          </cell>
        </row>
        <row r="370">
          <cell r="B370" t="str">
            <v>04.8102</v>
          </cell>
          <cell r="C370" t="str">
            <v>L¾p ®Æt gi¸ trªn cét BTLT</v>
          </cell>
          <cell r="D370" t="str">
            <v>Kg</v>
          </cell>
          <cell r="E370">
            <v>11.68</v>
          </cell>
          <cell r="F370">
            <v>8500</v>
          </cell>
          <cell r="G370">
            <v>0</v>
          </cell>
          <cell r="H370">
            <v>155.58600000000001</v>
          </cell>
        </row>
        <row r="390">
          <cell r="B390" t="str">
            <v>04.8101</v>
          </cell>
          <cell r="C390" t="str">
            <v>L¾p ®Æt thang trªn cét BTLT</v>
          </cell>
          <cell r="D390" t="str">
            <v>Kg</v>
          </cell>
          <cell r="E390">
            <v>59.59</v>
          </cell>
          <cell r="F390">
            <v>8500</v>
          </cell>
          <cell r="G390">
            <v>0</v>
          </cell>
          <cell r="H390">
            <v>171.14500000000001</v>
          </cell>
        </row>
        <row r="406">
          <cell r="B406" t="str">
            <v>§g VC 36</v>
          </cell>
          <cell r="C406" t="str">
            <v>V/c vËt t­ B mua tõ HN lªn Hµ Giang</v>
          </cell>
          <cell r="D406" t="str">
            <v>TÊn</v>
          </cell>
          <cell r="E406">
            <v>0.15108000000000002</v>
          </cell>
          <cell r="F406">
            <v>0</v>
          </cell>
          <cell r="G406">
            <v>0</v>
          </cell>
          <cell r="H406">
            <v>6033</v>
          </cell>
          <cell r="I406">
            <v>239962.80000000002</v>
          </cell>
        </row>
        <row r="431">
          <cell r="B431" t="str">
            <v>02.2601</v>
          </cell>
          <cell r="C431" t="str">
            <v>Trung chuyÓn ThiÕt bÞ: 1,5 Km</v>
          </cell>
          <cell r="D431" t="str">
            <v>TÊn</v>
          </cell>
          <cell r="E431">
            <v>4.0000000000000001E-3</v>
          </cell>
          <cell r="F431">
            <v>0</v>
          </cell>
          <cell r="G431">
            <v>0</v>
          </cell>
          <cell r="H431">
            <v>12546.659999999998</v>
          </cell>
          <cell r="I431">
            <v>84338.099999999991</v>
          </cell>
        </row>
        <row r="432">
          <cell r="B432" t="str">
            <v>§g VC 36</v>
          </cell>
          <cell r="C432" t="str">
            <v>VËn chuyÓn tõ kho ®Õn CTr×nh</v>
          </cell>
          <cell r="D432" t="str">
            <v>TÊn</v>
          </cell>
          <cell r="E432">
            <v>4.0000000000000001E-3</v>
          </cell>
          <cell r="F432">
            <v>0</v>
          </cell>
          <cell r="G432">
            <v>0</v>
          </cell>
          <cell r="H432">
            <v>11037</v>
          </cell>
          <cell r="I432">
            <v>40268.799999999996</v>
          </cell>
        </row>
      </sheetData>
      <sheetData sheetId="3" refreshError="1"/>
      <sheetData sheetId="4" refreshError="1">
        <row r="8">
          <cell r="B8" t="str">
            <v>02.1464</v>
          </cell>
          <cell r="C8" t="str">
            <v>V/c cét bª t«ng li t©m 12b</v>
          </cell>
          <cell r="D8" t="str">
            <v>TÊn</v>
          </cell>
          <cell r="E8">
            <v>1</v>
          </cell>
          <cell r="H8">
            <v>90972.200000000012</v>
          </cell>
        </row>
        <row r="25">
          <cell r="B25" t="str">
            <v>CT</v>
          </cell>
          <cell r="C25" t="str">
            <v>VËn chuyÓn  bª t«ng M50</v>
          </cell>
          <cell r="D25" t="str">
            <v>m3</v>
          </cell>
          <cell r="E25">
            <v>0.216</v>
          </cell>
          <cell r="H25">
            <v>92717.262667499992</v>
          </cell>
        </row>
        <row r="125">
          <cell r="B125" t="str">
            <v>CT</v>
          </cell>
          <cell r="C125" t="str">
            <v>VËn chuyÓn Bª t«ng M 100</v>
          </cell>
          <cell r="D125" t="str">
            <v>m3</v>
          </cell>
          <cell r="E125">
            <v>0.48</v>
          </cell>
          <cell r="H125">
            <v>92817.147648749989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/>
      <sheetData sheetId="137" refreshError="1"/>
      <sheetData sheetId="138"/>
      <sheetData sheetId="139" refreshError="1"/>
      <sheetData sheetId="140" refreshError="1"/>
      <sheetData sheetId="141" refreshError="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/>
      <sheetData sheetId="150"/>
      <sheetData sheetId="151"/>
      <sheetData sheetId="152" refreshError="1"/>
      <sheetData sheetId="153"/>
      <sheetData sheetId="154"/>
      <sheetData sheetId="155"/>
      <sheetData sheetId="156"/>
      <sheetData sheetId="157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11 "/>
      <sheetName val="BKq1"/>
      <sheetName val="q12"/>
      <sheetName val="BHQ1"/>
      <sheetName val="TTTU 1"/>
      <sheetName val="TTTU 2"/>
      <sheetName val="BHQ2"/>
      <sheetName val="Mucluc"/>
      <sheetName val="q21"/>
      <sheetName val="q22"/>
      <sheetName val="q23"/>
      <sheetName val="q24"/>
      <sheetName val="BKq2"/>
      <sheetName val="q31"/>
      <sheetName val="q32"/>
      <sheetName val="q33"/>
      <sheetName val="BKq3"/>
      <sheetName val="q41"/>
      <sheetName val="BKq4"/>
      <sheetName val="BHQ3"/>
      <sheetName val="theoD"/>
      <sheetName val="dự toán"/>
      <sheetName val="XL4Poppy"/>
      <sheetName val="XL4Test5"/>
      <sheetName val="q4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  <sheetName val="Sheet1"/>
      <sheetName val="Sheet6"/>
      <sheetName val="Sheet2"/>
      <sheetName val="Sheet7"/>
      <sheetName val="Sheet4"/>
      <sheetName val="Sheet5"/>
      <sheetName val="Sheet3"/>
      <sheetName val="XL4Poppy"/>
      <sheetName val="(1)TK_ThueGTGT_Thang"/>
      <sheetName val="Vat tu 1 pha"/>
      <sheetName val="Nhan cong"/>
      <sheetName val="1 pha"/>
      <sheetName val="3 pha"/>
      <sheetName val="NCong moi"/>
      <sheetName val="DG 06-05"/>
      <sheetName val="52 CMT8 Q3"/>
      <sheetName val="11Dang Dung"/>
      <sheetName val="85-5 TKChan"/>
      <sheetName val="249 NKKNghia"/>
      <sheetName val="53-4 TKDu"/>
      <sheetName val="18 Tran Cao Van 1"/>
      <sheetName val="18 Tran Cao Van"/>
      <sheetName val="475-15-49 HBTrung"/>
      <sheetName val="39-19 NTrai Q1"/>
      <sheetName val="39-17 NTrai Q1"/>
      <sheetName val="387-389 HBTrung 1"/>
      <sheetName val="387-389 HBTrung"/>
      <sheetName val="361-39-6 NDChieu"/>
      <sheetName val="361-39-7 NDChieu"/>
      <sheetName val="2-17 Cao Thang"/>
      <sheetName val="6A NTNgan"/>
      <sheetName val="2-42 Cao Thang"/>
      <sheetName val="358-1-15 cmt8"/>
      <sheetName val="68-17ATQKHAI-1P"/>
      <sheetName val="182-1-2 De Tham - 1 pha "/>
      <sheetName val="Tongke"/>
      <sheetName val="HCAOLANHQui1"/>
      <sheetName val="HCAOLANHQui2"/>
      <sheetName val="SADECQui1"/>
      <sheetName val="SADECQui2"/>
      <sheetName val="THANHBINHQui1"/>
      <sheetName val="THANHBINHQui2"/>
      <sheetName val="CAOLANHQui1"/>
      <sheetName val="CAOLANHQui2"/>
      <sheetName val="HONGNGHUQui1"/>
      <sheetName val="HONGNGUQui2"/>
      <sheetName val="CHAUTHANHQui1"/>
      <sheetName val="CHAUTHANHQui2"/>
      <sheetName val="TAMNONGQui1"/>
      <sheetName val="TAMNONGQui2"/>
      <sheetName val="TANHONGQui1"/>
      <sheetName val="TANHONGQui2"/>
      <sheetName val="THAPMUOIQui1"/>
      <sheetName val="THAPMUOIQui2"/>
      <sheetName val="LAPVOQui1"/>
      <sheetName val="LAPVOQui2"/>
      <sheetName val="LAIVUNGQui1"/>
      <sheetName val="LAIVUNGQui2"/>
      <sheetName val="S-SKTM"/>
      <sheetName val="S-BDMTK"/>
      <sheetName val="SQTM"/>
      <sheetName val="SNKTT"/>
      <sheetName val="BCDTKKT"/>
      <sheetName val="BCKQHDKD"/>
      <sheetName val="TGTGTDKT"/>
      <sheetName val="SOCAI"/>
      <sheetName val=""/>
      <sheetName val="VT"/>
      <sheetName val="NC"/>
      <sheetName val="DUTOAN"/>
      <sheetName val="MTP1"/>
      <sheetName val="MTL$-INTER"/>
      <sheetName val="2-42 Cao Tha.g"/>
      <sheetName val="dnc4"/>
      <sheetName val="THKP"/>
      <sheetName val="chiettinh"/>
      <sheetName val="vcvt"/>
      <sheetName val="thvt"/>
      <sheetName val="ptvt"/>
      <sheetName val="bthnenduong"/>
      <sheetName val="BKL"/>
      <sheetName val="CPKH"/>
      <sheetName val="ktcl"/>
      <sheetName val="kpcbxd"/>
      <sheetName val="TONGHOP"/>
      <sheetName val="XDCB"/>
      <sheetName val="KL"/>
      <sheetName val="TTP"/>
      <sheetName val="VATTU"/>
      <sheetName val="VCBD"/>
      <sheetName val="DGNC"/>
      <sheetName val="DGVT"/>
      <sheetName val="THUHOI"/>
      <sheetName val="VCDD"/>
      <sheetName val="TONGHOPKP"/>
      <sheetName val="giaitrinh"/>
      <sheetName val="pldt"/>
      <sheetName val="TH"/>
      <sheetName val="XD"/>
      <sheetName val="XD1"/>
      <sheetName val="01"/>
      <sheetName val="02"/>
      <sheetName val="03"/>
      <sheetName val="07"/>
      <sheetName val="08"/>
      <sheetName val="09"/>
      <sheetName val="XL (2)"/>
      <sheetName val="XL"/>
      <sheetName val="TN"/>
      <sheetName val="PBC"/>
      <sheetName val="PBC (2)"/>
      <sheetName val="BIATK"/>
      <sheetName val="BIADT"/>
      <sheetName val="LAP"/>
      <sheetName val="TONG"/>
      <sheetName val="00000000"/>
      <sheetName val="10000000"/>
      <sheetName val="_DUTOAN.XLS_XD1"/>
      <sheetName val="CVC"/>
      <sheetName val="Tra_bang"/>
      <sheetName val="tra-vat-lieu"/>
      <sheetName val="ptdg"/>
      <sheetName val="dtct_Duong"/>
      <sheetName val="TH_Duong"/>
      <sheetName val="ptdg-ct"/>
      <sheetName val="dtct-HD"/>
      <sheetName val="TH-CT"/>
      <sheetName val="gia_DB"/>
      <sheetName val="DB-2CDD"/>
      <sheetName val="dbu-02"/>
      <sheetName val="KSTK_Duong"/>
      <sheetName val="kstk_CT"/>
      <sheetName val="____"/>
      <sheetName val="CTCP"/>
      <sheetName val="VT-TB"/>
      <sheetName val="NC-MTC"/>
      <sheetName val="DMNC(xntk)"/>
      <sheetName val="bt2"/>
      <sheetName val="bdm"/>
      <sheetName val="_______-BLDG"/>
      <sheetName val="Tong hop kinh phi"/>
      <sheetName val="QMCT"/>
      <sheetName val="_DUTOAN.XLS__DUTOAN.XLS_XD1"/>
      <sheetName val="_DUTOAN.XLS__DUTOAN.XLS__DUTOAN"/>
      <sheetName val="[DUTOAN.XLS][DUTOAN.XLS][DUTOAN"/>
      <sheetName val="****"/>
      <sheetName val="???????-BLDG"/>
      <sheetName val="[DUTOAN.XLS][DUTOAN.XLS]_DUTO_3"/>
      <sheetName val="[DUTOAN.XLS][DUTOAN.XLS]_DUTO_2"/>
      <sheetName val="Bang can doi ke toan"/>
      <sheetName val="gVL"/>
      <sheetName val="#REF"/>
      <sheetName val="Tra"/>
      <sheetName val="FitOutConfCentre"/>
      <sheetName val="Soluocmoi"/>
      <sheetName val="ttrinh"/>
      <sheetName val="bbmoi"/>
      <sheetName val="C.lech dr2004"/>
      <sheetName val="nhan xet"/>
      <sheetName val="chitiet154"/>
      <sheetName val="chitiet642"/>
      <sheetName val="Z"/>
      <sheetName val="nhat ky so cai"/>
      <sheetName val="so quy"/>
      <sheetName val="CHITIET3331"/>
      <sheetName val="chitiet3334"/>
      <sheetName val="sochitiet152"/>
      <sheetName val="sochitiet156"/>
      <sheetName val="sochitietbanhang"/>
      <sheetName val="1-GTGT"/>
      <sheetName val="2-GTGT"/>
      <sheetName val="3-GTGT"/>
      <sheetName val="THKP-QLDT"/>
      <sheetName val="d-gia moiQLDT"/>
      <sheetName val="Th-minh"/>
      <sheetName val="ho ga cho TP"/>
      <sheetName val="kl thap VL"/>
      <sheetName val="_x0000__x0002__x0000_CSV (Comma delimited) (*.csv"/>
      <sheetName val="X@CB"/>
      <sheetName val="?_x0002_?CSV (Comma delimited) (*.csv"/>
      <sheetName val="_x0000_C:\Program Files\Microsoft Off"/>
      <sheetName val="KPXL"/>
      <sheetName val="QLDA1"/>
      <sheetName val="HSTV1"/>
      <sheetName val="KS"/>
      <sheetName val="DTCTKS"/>
      <sheetName val="DTCT"/>
      <sheetName val="DGR"/>
      <sheetName val="DGVL_BUCL"/>
      <sheetName val="VCVL"/>
      <sheetName val="BOCDO"/>
      <sheetName val="TKVL"/>
      <sheetName val="CPVC"/>
      <sheetName val="YCVL"/>
      <sheetName val="YCXM"/>
      <sheetName val="TKXM"/>
      <sheetName val="STKL"/>
      <sheetName val="DOITIEN"/>
      <sheetName val="TKVL_TAM"/>
      <sheetName val="THKL"/>
      <sheetName val="DT"/>
      <sheetName val="Sheet13"/>
      <sheetName val="Sheet14"/>
      <sheetName val="Sheet16"/>
      <sheetName val="SET_CTR"/>
      <sheetName val="CUOCDB"/>
      <sheetName val="vat tu"/>
      <sheetName val="(1)TO_ThueGTGT_Thang"/>
      <sheetName val="VC"/>
      <sheetName val="GiaVL"/>
      <sheetName val="VL"/>
      <sheetName val="ND"/>
      <sheetName val="Cp&gt;10-Ln&lt;10"/>
      <sheetName val="Ln&lt;20"/>
      <sheetName val="EIRR&gt;1&lt;1"/>
      <sheetName val="EIRR&gt; 2"/>
      <sheetName val="EIRR&lt;2"/>
      <sheetName val="__x0002__CSV (Comma delimited) (_.csv"/>
      <sheetName val="BXLDL"/>
      <sheetName val="Chiet tinh dz35"/>
      <sheetName val="Vat_tu_1_pha"/>
      <sheetName val="Nhan_cong"/>
      <sheetName val="1_pha"/>
      <sheetName val="3_pha"/>
      <sheetName val="NCong_moi"/>
      <sheetName val="DG_06-05"/>
      <sheetName val="52_CMT8_Q3"/>
      <sheetName val="11Dang_Dung"/>
      <sheetName val="85-5_TKChan"/>
      <sheetName val="249_NKKNghia"/>
      <sheetName val="53-4_TKDu"/>
      <sheetName val="18_Tran_Cao_Van_1"/>
      <sheetName val="18_Tran_Cao_Van"/>
      <sheetName val="475-15-49_HBTrung"/>
      <sheetName val="39-19_NTrai_Q1"/>
      <sheetName val="39-17_NTrai_Q1"/>
      <sheetName val="387-389_HBTrung_1"/>
      <sheetName val="387-389_HBTrung"/>
      <sheetName val="361-39-6_NDChieu"/>
      <sheetName val="361-39-7_NDChieu"/>
      <sheetName val="2-17_Cao_Thang"/>
      <sheetName val="6A_NTNgan"/>
      <sheetName val="2-42_Cao_Thang"/>
      <sheetName val="358-1-15_cmt8"/>
      <sheetName val="182-1-2_De_Tham_-_1_pha_"/>
      <sheetName val="R_x0000__x0004__x0000_Microsoft Excel 4.0 Workshe"/>
      <sheetName val="Gia vat tu"/>
      <sheetName val="Gia V.L"/>
      <sheetName val="R"/>
      <sheetName val="NK.Chung"/>
      <sheetName val="111"/>
      <sheetName val="511"/>
      <sheetName val="632"/>
      <sheetName val="642.7"/>
      <sheetName val="133"/>
      <sheetName val="333"/>
      <sheetName val="911"/>
      <sheetName val="642"/>
      <sheetName val="421"/>
      <sheetName val="333,1"/>
      <sheetName val="333,4"/>
      <sheetName val="154"/>
      <sheetName val="155"/>
      <sheetName val="152,1"/>
      <sheetName val="152,2"/>
      <sheetName val="152,3"/>
      <sheetName val="152,4"/>
      <sheetName val="152,5"/>
      <sheetName val="152,6"/>
      <sheetName val="152,7"/>
      <sheetName val="CAT"/>
      <sheetName val="DA 1X2"/>
      <sheetName val="DA 4X6"/>
      <sheetName val="COT THEP"/>
      <sheetName val="xi mang"/>
      <sheetName val="DAY"/>
      <sheetName val="DINH"/>
      <sheetName val="THEP HINH"/>
      <sheetName val="GHACH"/>
      <sheetName val="THEP TAM"/>
      <sheetName val="TOL CAC LOAI"/>
      <sheetName val="BAT SAT"/>
      <sheetName val="BOT MAU, VOI"/>
      <sheetName val="BU LONG"/>
      <sheetName val="SAT TRON"/>
      <sheetName val="XANG"/>
      <sheetName val="PHU KIEN"/>
      <sheetName val="CAY"/>
      <sheetName val="SON"/>
      <sheetName val="GO"/>
      <sheetName val="S.B hang"/>
      <sheetName val="So.TM"/>
      <sheetName val="BC.TNDN"/>
      <sheetName val="BC .TKho"/>
      <sheetName val="BC.mua vao"/>
      <sheetName val="BC.B Ra"/>
      <sheetName val="BC.HD"/>
      <sheetName val="[DUTOAN.XLS][DUTOAN.XLS]_x0000_C:\Pro"/>
      <sheetName val="[DUTOAN.XLS]_x0000_C:\Program Files\M"/>
      <sheetName val="00000001"/>
      <sheetName val="00000002"/>
      <sheetName val="M"/>
      <sheetName val="R__x0004__Microsoft Excel 4.0 Workshe"/>
      <sheetName val="HONGN_x0007_UQui2"/>
      <sheetName val="TH tram"/>
      <sheetName val="THDT.xls"/>
      <sheetName val="금액내역서"/>
      <sheetName val="R?_x0004_?Microsoft Excel 4.0 Workshe"/>
      <sheetName val="4_12.취Ƹ_"/>
      <sheetName val="4\12.취Ƹ*?le??_x0001_?D:\Chau$_x0018_?榄ピ????"/>
      <sheetName val="PNT-QUOT-#3"/>
      <sheetName val="COAT&amp;WRAP-QIOT-#3"/>
      <sheetName val="[DUTOAN.XLS]4\12.취Ƹ*?le??_x0001_?D:\C"/>
      <sheetName val="4_12.취Ƹ__le___x0001__D__Chau$_x0018__榄ピ____"/>
      <sheetName val="[DUTOAN.XLS][DUTOAN.XLS]4\12.취Ƹ"/>
      <sheetName val="2-42_Cao_Tha_g"/>
      <sheetName val="XL_(2)"/>
      <sheetName val="PBC_(2)"/>
      <sheetName val="_DUTOAN_XLS_XD1"/>
      <sheetName val="Sheet7_x0000__x0012_[DUTOAN.XLS]Sheet4_x0000__x0000__x0000__x0000__x0000_"/>
      <sheetName val=" Files\Common Files\Microsoft S"/>
      <sheetName val="LKVL-CK-HT-GD1"/>
      <sheetName val="truc tiep"/>
      <sheetName val="TONGKE-HT"/>
      <sheetName val="Chiet tinh dz22"/>
      <sheetName val="CT Thang Mo"/>
      <sheetName val="CT  PL"/>
      <sheetName val="?C:\Program Files\Microsoft Off"/>
      <sheetName val=" Files_Common Files_Microsoft S"/>
      <sheetName val="?"/>
      <sheetName val="GiaTH_NC"/>
      <sheetName val="_DUTOAN.XLS__DUTOAN.XLS_"/>
      <sheetName val="_DUTOAN.XLS_"/>
      <sheetName val="[DUTOAN.XLS][DUTOAN.XLS]_DUTO_4"/>
      <sheetName val="[DUTOAN.XLS][DUTOAN.XLS]_DUTO_5"/>
      <sheetName val="[DUTOAN.XLS][DUTOAN.XLS]_DUTO_6"/>
      <sheetName val="[DUTOAN.XLS][DUTOAN.XLS]_DUTO_7"/>
      <sheetName val="tua"/>
      <sheetName val="dm+dg"/>
      <sheetName val="vl "/>
      <sheetName val="vlxmnc"/>
      <sheetName val="cuoc"/>
      <sheetName val="tmdt"/>
      <sheetName val="kstk"/>
      <sheetName val="Dongia"/>
      <sheetName val="0000000"/>
      <sheetName val="1000000"/>
      <sheetName val="2000000"/>
      <sheetName val="3000000"/>
      <sheetName val="4000000"/>
      <sheetName val="5000000"/>
      <sheetName val="6000000"/>
      <sheetName val="7000000"/>
      <sheetName val="8000000"/>
      <sheetName val="20000000"/>
      <sheetName val="30000000"/>
      <sheetName val="40000000"/>
      <sheetName val="50000000"/>
      <sheetName val="60000000"/>
      <sheetName val="70000000"/>
      <sheetName val="_C__Program Files_Microsoft Off"/>
      <sheetName val="_"/>
      <sheetName val="_x0002_"/>
      <sheetName val="C__Program Files_Microsoft Offi"/>
      <sheetName val="_x0002__x0000_CSV (Comma delimited) (*.csv)"/>
      <sheetName val="C:\Program Files\Microsoft Offi"/>
      <sheetName val="Chi tiet"/>
      <sheetName val="[DUTOAN.XLS] Files\Common Files"/>
      <sheetName val="[DUTOAN.XLS]?C:\Program Files\M"/>
      <sheetName val="Chenh lech vat tu"/>
      <sheetName val="Du toan"/>
      <sheetName val="KL-THO"/>
      <sheetName val="[DUTOAN.XLS]C:\Program Files\Mi"/>
      <sheetName val="_DUTOAN.XLS__DUTOAN.XLS_ Files_"/>
      <sheetName val="_DUTOAN.XLS__DUTOAN.XLS__C__Pro"/>
      <sheetName val="_DUTOAN.XLS__DUTOAN.XLS_C__Prog"/>
      <sheetName val="[DUTOAN.XLS][DUTOAN.XLS]?C:\Pro"/>
      <sheetName val="[DUTOAN.XLS][DUTOAN.XLS] Files\"/>
      <sheetName val="00 00000"/>
      <sheetName val="M_x0000_Pà"/>
      <sheetName val="4\12.취Ƹ*_x0000_le_x0000__x0000__x0001__x0000_D:\Chau$_x0018__x0000_榄ピ_x0000__x0000__x0000__x0000_"/>
      <sheetName val="[DUTOAN.XLS][DUTOAN.XLS]_DUTO_8"/>
      <sheetName val="[DUTOAN.XLS][DUTOAN.XLS]_DUTO_9"/>
      <sheetName val="[DUTOAN.XLS][DUTOAN.XLS]_DUT_10"/>
      <sheetName val="PTDG-cong"/>
      <sheetName val="DGNCII"/>
      <sheetName val="DGNCIII"/>
      <sheetName val="52 CLT8 Q3"/>
      <sheetName val="39,17 NTrai Q1"/>
      <sheetName val="6A NTNfan"/>
      <sheetName val="HPHـH_x0000__x0000__x0000__x0000__x0000__x0000__x0000__x0000__x0000__x0000__x0000__x0000__x0000__x0000__x0000__x0000__x0000__x0000__x0000__x0000__x0000__x0000__x0000__x0000__x0000__x0000_"/>
      <sheetName val="_x0000_"/>
      <sheetName val="_x0000__x0000__x0000__x0000__x0000__x0000__x0000__x0000_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/>
      <sheetData sheetId="138"/>
      <sheetData sheetId="139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  <sheetName val="VT"/>
      <sheetName val="NC"/>
      <sheetName val="pldt"/>
      <sheetName val="TH"/>
      <sheetName val="XD"/>
      <sheetName val="XD1"/>
      <sheetName val="Sheet1"/>
      <sheetName val="Sheet6"/>
      <sheetName val="Sheet2"/>
      <sheetName val="Sheet7"/>
      <sheetName val="Sheet4"/>
      <sheetName val="Sheet5"/>
      <sheetName val="Sheet3"/>
      <sheetName val="XL4Poppy"/>
      <sheetName val="(1)TK_ThueGTGT_Thang"/>
      <sheetName val="01"/>
      <sheetName val="02"/>
      <sheetName val="03"/>
      <sheetName val="07"/>
      <sheetName val="08"/>
      <sheetName val="09"/>
      <sheetName val="XL (2)"/>
      <sheetName val="XL"/>
      <sheetName val="XDCB"/>
      <sheetName val="TN"/>
      <sheetName val="PBC"/>
      <sheetName val="PBC (2)"/>
      <sheetName val="BIATK"/>
      <sheetName val="BIADT"/>
      <sheetName val="LAP"/>
      <sheetName val="TONG"/>
      <sheetName val="00000000"/>
      <sheetName val="10000000"/>
      <sheetName val="_DUTOAN.XLS_XD1"/>
      <sheetName val="chitiet154"/>
      <sheetName val="chitiet642"/>
      <sheetName val="Z"/>
      <sheetName val="nhat ky so cai"/>
      <sheetName val="so quy"/>
      <sheetName val="CHITIET3331"/>
      <sheetName val="chitiet3334"/>
      <sheetName val="sochitiet152"/>
      <sheetName val="sochitiet156"/>
      <sheetName val="sochitietbanhang"/>
      <sheetName val="1-GTGT"/>
      <sheetName val="2-GTGT"/>
      <sheetName val="3-GTGT"/>
      <sheetName val=""/>
      <sheetName val="THKP-QLDT"/>
      <sheetName val="d-gia moiQLDT"/>
      <sheetName val="Th-minh"/>
      <sheetName val="ho ga cho TP"/>
      <sheetName val="kl thap VL"/>
      <sheetName val="Soluocmoi"/>
      <sheetName val="ttrinh"/>
      <sheetName val="bbmoi"/>
      <sheetName val="C.lech dr2004"/>
      <sheetName val="nhan xet"/>
      <sheetName val="S-SKTM"/>
      <sheetName val="S-BDMTK"/>
      <sheetName val="SNKTT"/>
      <sheetName val="SQTM"/>
      <sheetName val="BCDTKKT"/>
      <sheetName val="TGTGTDKT"/>
      <sheetName val="BCKQHDKD"/>
      <sheetName val="SOCAI"/>
      <sheetName val="KL"/>
      <sheetName val="TTP"/>
      <sheetName val="TONGHOP"/>
      <sheetName val="VATTU"/>
      <sheetName val="VCBD"/>
      <sheetName val="DGNC"/>
      <sheetName val="DGVT"/>
      <sheetName val="THUHOI"/>
      <sheetName val="VCDD"/>
      <sheetName val="TONGHOPKP"/>
      <sheetName val="giaitrinh"/>
      <sheetName val="DUTOAN"/>
      <sheetName val="CVC"/>
      <sheetName val="Tra_bang"/>
      <sheetName val="tra-vat-lieu"/>
      <sheetName val="ptdg"/>
      <sheetName val="dtct_Duong"/>
      <sheetName val="TH_Duong"/>
      <sheetName val="ptdg-ct"/>
      <sheetName val="dtct-HD"/>
      <sheetName val="TH-CT"/>
      <sheetName val="gia_DB"/>
      <sheetName val="DB-2CDD"/>
      <sheetName val="dbu-02"/>
      <sheetName val="KSTK_Duong"/>
      <sheetName val="kstk_CT"/>
      <sheetName val="____"/>
      <sheetName val="CTCP"/>
      <sheetName val="VT-TB"/>
      <sheetName val="NC-MTC"/>
      <sheetName val="DMNC(xntk)"/>
      <sheetName val=" Files_Common Files_Microsoft S"/>
      <sheetName val="_C__Program Files_Microsoft Off"/>
      <sheetName val="X@CB"/>
      <sheetName val="KPXL"/>
      <sheetName val="THKP"/>
      <sheetName val="QLDA1"/>
      <sheetName val="HSTV1"/>
      <sheetName val="KS"/>
      <sheetName val="DTCTKS"/>
      <sheetName val="DTCT"/>
      <sheetName val="DGR"/>
      <sheetName val="DGVL_BUCL"/>
      <sheetName val="VCVL"/>
      <sheetName val="BOCDO"/>
      <sheetName val="TKVL"/>
      <sheetName val="CPVC"/>
      <sheetName val="YCVL"/>
      <sheetName val="YCXM"/>
      <sheetName val="TKXM"/>
      <sheetName val="STKL"/>
      <sheetName val="DOITIEN"/>
      <sheetName val="TKVL_TAM"/>
      <sheetName val="THKL"/>
      <sheetName val="DT"/>
      <sheetName val="Sheet13"/>
      <sheetName val="Sheet14"/>
      <sheetName val="Sheet16"/>
      <sheetName val="SET_CTR"/>
      <sheetName val="CUOCDB"/>
      <sheetName val="bt2"/>
      <sheetName val="bdm"/>
      <sheetName val="Vat tu 1 pha"/>
      <sheetName val="Nhan cong"/>
      <sheetName val="1 pha"/>
      <sheetName val="3 pha"/>
      <sheetName val="NCong moi"/>
      <sheetName val="DG 06-05"/>
      <sheetName val="52 CMT8 Q3"/>
      <sheetName val="11Dang Dung"/>
      <sheetName val="85-5 TKChan"/>
      <sheetName val="249 NKKNghia"/>
      <sheetName val="53-4 TKDu"/>
      <sheetName val="18 Tran Cao Van 1"/>
      <sheetName val="18 Tran Cao Van"/>
      <sheetName val="475-15-49 HBTrung"/>
      <sheetName val="39-19 NTrai Q1"/>
      <sheetName val="39-17 NTrai Q1"/>
      <sheetName val="387-389 HBTrung 1"/>
      <sheetName val="387-389 HBTrung"/>
      <sheetName val="361-39-6 NDChieu"/>
      <sheetName val="361-39-7 NDChieu"/>
      <sheetName val="2-17 Cao Thang"/>
      <sheetName val="6A NTNgan"/>
      <sheetName val="2-42 Cao Thang"/>
      <sheetName val="358-1-15 cmt8"/>
      <sheetName val="68-17ATQKHAI-1P"/>
      <sheetName val="182-1-2 De Tham - 1 pha "/>
      <sheetName val="__x0002__CSV (Comma delimited) (_.csv"/>
      <sheetName val="_DUTOAN.XLS__DUTOAN.XLS_XD1"/>
      <sheetName val="_DUTOAN.XLS__DUTOAN.XLS__DUTOAN"/>
      <sheetName val="_DUTOAN.XLS_"/>
      <sheetName val="Chiet tinh dz35"/>
      <sheetName val="[DUTOAN.XLS][DUTOAN.XLS][DUTOAN"/>
      <sheetName val="****"/>
      <sheetName val="_x0000_C:\Program Files\Microsoft Off"/>
      <sheetName val=" Files\Common Files\Microsoft S"/>
      <sheetName val="?C:\Program Files\Microsoft Off"/>
      <sheetName val="_x0000__x0002__x0000_CSV (Comma delimited) (*.csv"/>
      <sheetName val="?_x0002_?CSV (Comma delimited) (*.csv"/>
      <sheetName val="[DUTOAN.XLS]_x0000_C:\Program Files\M"/>
      <sheetName val="[DUTOAN.XLS][DUTOAN.XLS]_DUTO_3"/>
      <sheetName val="[DUTOAN.XLS][DUTOAN.XLS]_DUTO_2"/>
      <sheetName val="CT Thang Mo"/>
      <sheetName val="CT  PL"/>
      <sheetName val="?"/>
      <sheetName val="XL_(2)"/>
      <sheetName val="PBC_(2)"/>
      <sheetName val="#REF"/>
      <sheetName val="_DUTOAN_XLS_XD1"/>
      <sheetName val="_"/>
      <sheetName val="R_x0000__x0004__x0000_Microsoft Excel 4.0 Workshe"/>
      <sheetName val="MTP1"/>
      <sheetName val="MTL$-INTER"/>
      <sheetName val="dnc4"/>
      <sheetName val="Tongke"/>
      <sheetName val="HCAOLANHQui1"/>
      <sheetName val="HCAOLANHQui2"/>
      <sheetName val="SADECQui1"/>
      <sheetName val="SADECQui2"/>
      <sheetName val="THANHBINHQui1"/>
      <sheetName val="THANHBINHQui2"/>
      <sheetName val="CAOLANHQui1"/>
      <sheetName val="CAOLANHQui2"/>
      <sheetName val="HONGNGHUQui1"/>
      <sheetName val="HONGNGUQui2"/>
      <sheetName val="CHAUTHANHQui1"/>
      <sheetName val="CHAUTHANHQui2"/>
      <sheetName val="TAMNONGQui1"/>
      <sheetName val="TAMNONGQui2"/>
      <sheetName val="TANHONGQui1"/>
      <sheetName val="TANHONGQui2"/>
      <sheetName val="THAPMUOIQui1"/>
      <sheetName val="THAPMUOIQui2"/>
      <sheetName val="LAPVOQui1"/>
      <sheetName val="LAPVOQui2"/>
      <sheetName val="LAIVUNGQui1"/>
      <sheetName val="LAIVUNGQui2"/>
      <sheetName val="2-42 Cao Tha.g"/>
      <sheetName val="chiettinh"/>
      <sheetName val="vcvt"/>
      <sheetName val="thvt"/>
      <sheetName val="ptvt"/>
      <sheetName val="bthnenduong"/>
      <sheetName val="BKL"/>
      <sheetName val="CPKH"/>
      <sheetName val="ktcl"/>
      <sheetName val="kpcbxd"/>
      <sheetName val="vat tu"/>
      <sheetName val="_x0002__x0000_CSV (Comma delimited) (*.csv)"/>
      <sheetName val="C:\Program Files\Microsoft Offi"/>
      <sheetName val="LKVL-CK-HT-GD1"/>
      <sheetName val="truc tiep"/>
      <sheetName val="TONGKE-HT"/>
      <sheetName val="Chiet tinh dz22"/>
      <sheetName val="R"/>
      <sheetName val="R?_x0004_?Microsoft Excel 4.0 Workshe"/>
      <sheetName val="???????-BLDG"/>
      <sheetName val="_x0002_"/>
      <sheetName val="C__Program Files_Microsoft Offi"/>
      <sheetName val="C__Program Files_Microsoft Off"/>
      <sheetName val="R__x0004__Microsoft Excel 4.0 Workshe"/>
      <sheetName val="_______-BLDG"/>
      <sheetName val="nhat_ky_so_cai"/>
      <sheetName val="so_quy"/>
      <sheetName val="C_lech_dr2004"/>
      <sheetName val="nhan_xet"/>
      <sheetName val="UCD1"/>
      <sheetName val="UCD2"/>
      <sheetName val="UCD3"/>
      <sheetName val="UCD4"/>
      <sheetName val="UCD5"/>
      <sheetName val="UCD6"/>
      <sheetName val="UCD7"/>
      <sheetName val="UCD8"/>
      <sheetName val="UCD9"/>
      <sheetName val="FU2005"/>
      <sheetName val="QMCT"/>
      <sheetName val="Gia V.L"/>
      <sheetName val="Tra"/>
      <sheetName val="NK.Chung"/>
      <sheetName val="111"/>
      <sheetName val="511"/>
      <sheetName val="632"/>
      <sheetName val="642.7"/>
      <sheetName val="133"/>
      <sheetName val="333"/>
      <sheetName val="911"/>
      <sheetName val="642"/>
      <sheetName val="421"/>
      <sheetName val="333,1"/>
      <sheetName val="333,4"/>
      <sheetName val="154"/>
      <sheetName val="155"/>
      <sheetName val="152,1"/>
      <sheetName val="152,2"/>
      <sheetName val="152,3"/>
      <sheetName val="152,4"/>
      <sheetName val="152,5"/>
      <sheetName val="152,6"/>
      <sheetName val="152,7"/>
      <sheetName val="CAT"/>
      <sheetName val="DA 1X2"/>
      <sheetName val="DA 4X6"/>
      <sheetName val="COT THEP"/>
      <sheetName val="xi mang"/>
      <sheetName val="DAY"/>
      <sheetName val="DINH"/>
      <sheetName val="THEP HINH"/>
      <sheetName val="GHACH"/>
      <sheetName val="THEP TAM"/>
      <sheetName val="TOL CAC LOAI"/>
      <sheetName val="BAT SAT"/>
      <sheetName val="BOT MAU, VOI"/>
      <sheetName val="BU LONG"/>
      <sheetName val="SAT TRON"/>
      <sheetName val="XANG"/>
      <sheetName val="PHU KIEN"/>
      <sheetName val="CAY"/>
      <sheetName val="SON"/>
      <sheetName val="GO"/>
      <sheetName val="S.B hang"/>
      <sheetName val="So.TM"/>
      <sheetName val="BC.TNDN"/>
      <sheetName val="BC .TKho"/>
      <sheetName val="BC.mua vao"/>
      <sheetName val="BC.B Ra"/>
      <sheetName val="BC.HD"/>
      <sheetName val="[DUTOAN.XLS][DUTOAN.XLS]_x0000_C:\Pro"/>
      <sheetName val="[DUTOAN.XLS][DUTOAN.XLS] Files\"/>
      <sheetName val="[DUTOAN.XLS][DUTOAN.XLS]?C:\Pro"/>
      <sheetName val="[DUTOAN.XLS][DUTOAN.XLS]C:\Prog"/>
      <sheetName val="[DUTOAN.XLS]?C:\Program Files\M"/>
      <sheetName val="[DUTOAN.XLS] Files\Common Files"/>
      <sheetName val="[DUTOAN.XLS]C:\Program Files\Mi"/>
      <sheetName val="__x005f_x0002__CSV (Comma delimited) "/>
      <sheetName val="R__x005f_x0004__Microsoft Excel 4.0 W"/>
      <sheetName val="d-gia_moiQLDT"/>
      <sheetName val="ho_ga_cho_TP"/>
      <sheetName val="kl_thap_VL"/>
      <sheetName val="_x0000_C:\Program Files\Micr¸µj_x0000__x0000__x0000__x0000__x0000__x0001_"/>
      <sheetName val="tua"/>
      <sheetName val="dm+dg"/>
      <sheetName val="vl "/>
      <sheetName val="vlxmnc"/>
      <sheetName val="cuoc"/>
      <sheetName val="tmdt"/>
      <sheetName val="kstk"/>
      <sheetName val="Dongia"/>
      <sheetName val="0000000"/>
      <sheetName val="1000000"/>
      <sheetName val="2000000"/>
      <sheetName val="3000000"/>
      <sheetName val="4000000"/>
      <sheetName val="5000000"/>
      <sheetName val="6000000"/>
      <sheetName val="7000000"/>
      <sheetName val="8000000"/>
      <sheetName val="20000000"/>
      <sheetName val="30000000"/>
      <sheetName val="40000000"/>
      <sheetName val="50000000"/>
      <sheetName val="60000000"/>
      <sheetName val="70000000"/>
      <sheetName val="BXLDL"/>
      <sheetName val="Bang can doi ke toan"/>
      <sheetName val="gVL"/>
      <sheetName val="FitOutConfCentre"/>
      <sheetName val="VC"/>
      <sheetName val="GiaVL"/>
      <sheetName val="VL"/>
      <sheetName val="ND"/>
      <sheetName val="Cp&gt;10-Ln&lt;10"/>
      <sheetName val="Ln&lt;20"/>
      <sheetName val="EIRR&gt;1&lt;1"/>
      <sheetName val="EIRR&gt; 2"/>
      <sheetName val="EIRR&lt;2"/>
      <sheetName val="(1)TO_ThueGTGT_Thang"/>
      <sheetName val="KL-THO"/>
      <sheetName val="Gia vat tu"/>
      <sheetName val="TH thiet bi"/>
      <sheetName val="TH vat tu"/>
      <sheetName val="Bang phan tich"/>
      <sheetName val="DM Chi phi"/>
      <sheetName val="Bang khoi luong"/>
      <sheetName val="_x0002_?CSV (Comma delimited) (*.csv)"/>
      <sheetName val="_DUTOAN.XLS__DUTOAN_XLS_XD1"/>
      <sheetName val="_DUTOAN.XLS__DUTOAN.XLS_"/>
      <sheetName val="_DUTOAN.XLS__DUTOAN.XLS_ Files_"/>
      <sheetName val="_DUTOAN.XLS__DUTOAN.XLS__C__Pro"/>
      <sheetName val="_DUTOAN.XLS_ Files_Common Files"/>
      <sheetName val="_DUTOAN.XLS__C__Program Files_M"/>
      <sheetName val="_DUTOAN.XLS__DUTOAN.XLS_C__Prog"/>
      <sheetName val="_DUTOAN.XLS_C__Program Files_Mi"/>
      <sheetName val="[DUTOAN.XLS][DUTOAN.XLS]_DUTO_4"/>
      <sheetName val="[DUTOAN.XLS][DUTOAN.XLS]_DUTO_5"/>
      <sheetName val="[DUTOAN.XLS][DUTOAN.XLS]_DUTO_6"/>
      <sheetName val="[DUTOAN.XLS][DUTOAN.XLS]_DUTO_7"/>
      <sheetName val="_x0002_?CSV (Comma delimited) (*.csv"/>
      <sheetName val="TH Kinh phi"/>
      <sheetName val="Bang KL"/>
      <sheetName val="Phan tich"/>
      <sheetName val="VCBo"/>
      <sheetName val="VCThuy"/>
      <sheetName val="BocXep"/>
      <sheetName val="TH N.Cong"/>
      <sheetName val="TH MTC"/>
      <sheetName val="Thiet Bi"/>
      <sheetName val="TinhGiaNC"/>
      <sheetName val="TinhGiaMTC"/>
      <sheetName val="DMCP"/>
      <sheetName val="D80 NGANG"/>
      <sheetName val="60x60 N3"/>
      <sheetName val="K0-K2"/>
      <sheetName val="K2-K4"/>
      <sheetName val="K4-K6"/>
      <sheetName val="K6-CT"/>
      <sheetName val="DAMVA"/>
      <sheetName val="TAO VUOT"/>
      <sheetName val="_x0002__CSV (Comma delimited) (_.csv)"/>
      <sheetName val="dP1"/>
      <sheetName val="dP2"/>
      <sheetName val="DMTV"/>
      <sheetName val="Help"/>
      <sheetName val="CaiDat"/>
      <sheetName val="Bia"/>
      <sheetName val="PhanTich"/>
      <sheetName val="HaoPhi"/>
      <sheetName val="GiaNC"/>
      <sheetName val="GiaM"/>
      <sheetName val="THDT"/>
      <sheetName val="DGTH"/>
      <sheetName val="DGTH2"/>
      <sheetName val="TienDo"/>
      <sheetName val="TKThep"/>
      <sheetName val="TinhKL"/>
      <sheetName val="_x0002__CSV (Comma delimited) (_.csv"/>
      <sheetName val="[DUTOAN.XLS][DUTOAN.XLS]_DUTO_8"/>
      <sheetName val="[DUTOAN.XLS][DUTOAN.XLS]_DUTO_9"/>
      <sheetName val="[DUTOAN.XLS][DUTOAN.XLS]_DUT_10"/>
      <sheetName val="_C__Program_Files_Microsoft_O_2"/>
      <sheetName val="_C__Program_Files_Microsoft_O_3"/>
      <sheetName val="_x0000_"/>
      <sheetName val="_x0002__x0000_CSV (Comma delimited) (*.csv"/>
      <sheetName val="C:\Program Files\Microsoft Off"/>
    </sheetNames>
    <sheetDataSet>
      <sheetData sheetId="0"/>
      <sheetData sheetId="1"/>
      <sheetData sheetId="2"/>
      <sheetData sheetId="3" refreshError="1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/>
      <sheetData sheetId="98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/>
      <sheetData sheetId="173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/>
      <sheetData sheetId="363" refreshError="1"/>
      <sheetData sheetId="364" refreshError="1"/>
      <sheetData sheetId="365" refreshError="1"/>
      <sheetData sheetId="366"/>
      <sheetData sheetId="367" refreshError="1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/>
      <sheetData sheetId="396"/>
      <sheetData sheetId="397" refreshError="1"/>
      <sheetData sheetId="398" refreshError="1"/>
      <sheetData sheetId="399"/>
      <sheetData sheetId="400"/>
      <sheetData sheetId="40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  <sheetName val="VT"/>
      <sheetName val="NC"/>
    </sheetNames>
    <sheetDataSet>
      <sheetData sheetId="0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  <sheetName val="MTP1"/>
      <sheetName val="1VT"/>
      <sheetName val="1NC"/>
      <sheetName val="Sheet1"/>
      <sheetName val="NHOMVTU"/>
      <sheetName val="MTP_OLD"/>
      <sheetName val="CHITIET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  <sheetName val="VT"/>
      <sheetName val="NC"/>
    </sheetNames>
    <sheetDataSet>
      <sheetData sheetId="0"/>
      <sheetData sheetId="1" refreshError="1"/>
      <sheetData sheetId="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P"/>
      <sheetName val="VT"/>
      <sheetName val="NC"/>
    </sheetNames>
    <sheetDataSet>
      <sheetData sheetId="0"/>
      <sheetData sheetId="1"/>
      <sheetData sheetId="2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1(ARMOR)"/>
      <sheetName val="SUM-BQ-REV.1"/>
      <sheetName val="VENDOR-QUOTES"/>
      <sheetName val="HV SWGR &amp; MCC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PBD"/>
      <sheetName val="MTO REV.0(NON-ARMOR)"/>
      <sheetName val="MTO REV.0(ARMOR ON SHORE)"/>
      <sheetName val="CABLE"/>
      <sheetName val="MTO REV.2(ARMOR)"/>
      <sheetName val="SUM-BQ-REV.2"/>
      <sheetName val="kl"/>
      <sheetName val="XL4Poppy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KHQ II"/>
      <sheetName val="00000000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CPV"/>
      <sheetName val="DGCM"/>
      <sheetName val="TL-I"/>
      <sheetName val="chitiet"/>
      <sheetName val="THG"/>
      <sheetName val="chi tiet "/>
      <sheetName val="chi tiet huong"/>
      <sheetName val="TH"/>
      <sheetName val="TH (2)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Cmay"/>
      <sheetName val="VL (2)"/>
      <sheetName val="May (2)"/>
      <sheetName val="GVLBo"/>
      <sheetName val="nhap"/>
      <sheetName val="TL3-2002"/>
      <sheetName val="9015"/>
      <sheetName val="0502"/>
      <sheetName val="2213"/>
      <sheetName val="7270"/>
      <sheetName val="8672"/>
      <sheetName val="3027"/>
      <sheetName val="3810"/>
      <sheetName val="8523"/>
      <sheetName val="MAU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VENDOR-QUKTES"/>
      <sheetName val="Congty"/>
      <sheetName val="VPPN"/>
      <sheetName val="XN74"/>
      <sheetName val="XN54"/>
      <sheetName val="XN33"/>
      <sheetName val="NK96"/>
      <sheetName val="XL4Test5"/>
      <sheetName val="ᄀ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T Cap phoi"/>
      <sheetName val="btnhtrung"/>
      <sheetName val="Che co"/>
      <sheetName val="chiet tinh che co"/>
      <sheetName val="ban cao"/>
      <sheetName val="Chiet tinh bancao"/>
      <sheetName val="ban cuon"/>
      <sheetName val="chiet tinh ban cuon"/>
      <sheetName val="ban lai"/>
      <sheetName val="chiet tinh ban lai"/>
      <sheetName val="na khoa"/>
      <sheetName val="chiet tinh nakhoa"/>
      <sheetName val="na ngam"/>
      <sheetName val="chiet tinh nangam"/>
      <sheetName val="chiet tinh phia lem"/>
      <sheetName val="phi lem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"/>
      <sheetName val="Bia (2)"/>
      <sheetName val="Gia NC"/>
      <sheetName val="00000001"/>
      <sheetName val="00000002"/>
      <sheetName val="10000000"/>
      <sheetName val="20000000"/>
      <sheetName val="30000000"/>
      <sheetName val="HR SWGR &amp; MCC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DC1605"/>
      <sheetName val="DcnamTV"/>
      <sheetName val="ppnamdaibieu"/>
      <sheetName val="TyleAdreyanop"/>
      <sheetName val="ppAdreyanop"/>
      <sheetName val="ketqua"/>
      <sheetName val="maxminth"/>
      <sheetName val="KM20-21"/>
      <sheetName val="KM21-22"/>
      <sheetName val="KM22-23"/>
      <sheetName val="KM23-24"/>
      <sheetName val="KM24-25"/>
      <sheetName val="KM25-26"/>
      <sheetName val="KM26-27"/>
      <sheetName val="KM27-28"/>
      <sheetName val="KM28-29"/>
      <sheetName val="TCB2km27-28(T)"/>
      <sheetName val="TCB2km27-28 (R)"/>
      <sheetName val="tong hop"/>
      <sheetName val="phan tich DG"/>
      <sheetName val="gia vat lieu"/>
      <sheetName val="gia xe may"/>
      <sheetName val="gia nhan cong"/>
      <sheetName val="5 nam (tach)"/>
      <sheetName val="5 nam (tach) (2)"/>
      <sheetName val="KH 2003"/>
      <sheetName val="Dautu"/>
      <sheetName val="Dautu1"/>
      <sheetName val="BaDinh"/>
      <sheetName val="BaDinh1"/>
      <sheetName val="Nongnghiep"/>
      <sheetName val="Nongnghiep 1"/>
      <sheetName val="BaDinhvay"/>
      <sheetName val="BaDinhvay1"/>
      <sheetName val="Dautuvay"/>
      <sheetName val="BaDinhtrano"/>
      <sheetName val="Daututrano"/>
      <sheetName val="Tranodaihan"/>
      <sheetName val="Tranodaihan 1"/>
      <sheetName val="Daututhang6"/>
      <sheetName val="Daututhang7"/>
      <sheetName val="Daututhang8"/>
      <sheetName val="Daututhang9"/>
      <sheetName val="Daututhang10 "/>
      <sheetName val="Daututhang11"/>
      <sheetName val="Daututhang12"/>
      <sheetName val="BaDinhthang6"/>
      <sheetName val="BaDinhthang7"/>
      <sheetName val="BaDinhthang8"/>
      <sheetName val="BaDinhthang9"/>
      <sheetName val="ᄀ_x0000__x0000_䅀ᄀ_x0000__x0000_䅀ᄀ_x0000__x0000_䅀ᄀ_x0000__x0000_䅀ᄀ_x0000__x0000_䅀_x0000_䅀ᘀŀ_x0000_䅀ᘀŀ_x0000_䅀ᘀ"/>
      <sheetName val="BaDinhthang10"/>
      <sheetName val="BaDinhthang11"/>
      <sheetName val="BaDinhthang12"/>
      <sheetName val="Nongnghiep8"/>
      <sheetName val="Nongnghiep9"/>
      <sheetName val="Nongnghiep10"/>
      <sheetName val="Nongnghiep11"/>
      <sheetName val="Nongnghiep12"/>
      <sheetName val="Bangkevay"/>
      <sheetName val="UNCBD"/>
      <sheetName val="UNCNN"/>
      <sheetName val="UNCBD1"/>
      <sheetName val="MTO REV_2_ARMOR_"/>
      <sheetName val="RUILDING ELE."/>
      <sheetName val="TH-CD"/>
      <sheetName val="TH-CDB"/>
      <sheetName val="KL-CD"/>
      <sheetName val="chiakhoi"/>
      <sheetName val="CDP3"/>
      <sheetName val="CD7"/>
      <sheetName val="CD6"/>
      <sheetName val="CD5"/>
      <sheetName val="CD4"/>
      <sheetName val="CD3"/>
      <sheetName val="CD2"/>
      <sheetName val="CD1"/>
      <sheetName val="CDP4"/>
      <sheetName val="CDB5"/>
      <sheetName val="CDB4"/>
      <sheetName val="CDB3"/>
      <sheetName val="CDB2"/>
      <sheetName val="CDB1"/>
      <sheetName val="CDP4(KT)"/>
      <sheetName val="CDB5(KT)"/>
      <sheetName val="CDB4(KT)"/>
      <sheetName val="CDB3(KT)"/>
      <sheetName val="CDB2(KT)"/>
      <sheetName val="CDB1(KT)"/>
      <sheetName val="။H 12-1"/>
      <sheetName val="Km63 Ql8A"/>
      <sheetName val="BSQL8"/>
      <sheetName val="QL7t6"/>
      <sheetName val="BSQL7"/>
      <sheetName val="Dchau"/>
      <sheetName val="BSDien chau"/>
      <sheetName val="LTG"/>
      <sheetName val="L GT"/>
      <sheetName val="L lai xe"/>
      <sheetName val="XD1"/>
      <sheetName val="XD2"/>
      <sheetName val="XD3"/>
      <sheetName val="Xmay"/>
      <sheetName val="ong sang"/>
      <sheetName val="OS"/>
      <sheetName val="Thue ng"/>
      <sheetName val="THL"/>
      <sheetName val="Tr BH"/>
      <sheetName val="km66 ql8a"/>
      <sheetName val="Vuot ql1a"/>
      <sheetName val="BS vuot 1A"/>
      <sheetName val="Tru BH"/>
      <sheetName val="BSQL7A"/>
      <sheetName val="DTCT"/>
      <sheetName val="PTVT"/>
      <sheetName val="THDT"/>
      <sheetName val="THVT"/>
      <sheetName val="THGT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ong cong vu hci (9;) (2)"/>
      <sheetName val="Sheet!4"/>
      <sheetName val="NC"/>
      <sheetName val="dgnc1"/>
      <sheetName val="Gia VL den chan CT"/>
      <sheetName val="VL"/>
      <sheetName val="Khoi_Luong"/>
      <sheetName val="Don_Gia"/>
      <sheetName val="TB"/>
      <sheetName val="BT-Vua"/>
      <sheetName val="PHU LUC"/>
      <sheetName val="SUM=BQ-REV.2"/>
      <sheetName val="TH4"/>
      <sheetName val="TB4"/>
      <sheetName val="CT4"/>
      <sheetName val="CT3"/>
      <sheetName val="TH3"/>
      <sheetName val="TB3"/>
      <sheetName val="CT2"/>
      <sheetName val="TH2"/>
      <sheetName val="TB2"/>
      <sheetName val="CT1"/>
      <sheetName val="TH1"/>
      <sheetName val="TB1"/>
      <sheetName val=""/>
      <sheetName val="gia nhan cong_x0000__x0000__x0000__x0000__x0000__x0000__x0000__x0000__x0000__x0000__x0000__x0000_傰_x0000__x0004__x0000__x0000_"/>
      <sheetName val="Duong cong vၵ hcm (7)"/>
      <sheetName val="WEATHER P_x0003__x0000_OF LTG. &amp; ROD LTG."/>
      <sheetName val="Hoan ã,anh"/>
      <sheetName val="TK111"/>
      <sheetName val="thang 1"/>
      <sheetName val="Thang 2"/>
      <sheetName val="thang 3"/>
      <sheetName val="thang 4"/>
      <sheetName val="thang 5"/>
      <sheetName val="thang 6"/>
      <sheetName val="thang 7"/>
      <sheetName val="DcfamTV"/>
      <sheetName val="20000000_x0000__x0000__x0000__x0000__x0000__x0000__x0000__x0000__x0000__x0000__x0000_♸Ģ_x0000__x0004__x0000__x0000__x0000__x0000__x0000__x0000_怨Ģ"/>
      <sheetName val="MTO REV..............nRE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259 Subbase_x0000__x0000__x0000__x0000__x0000__x0000__x0000__x0000__x0000__x0000__x0000_悰ĺ_x0000__x0004__x0000__x0000__x0000__x0000_"/>
      <sheetName val="NEW-PANEL"/>
      <sheetName val="DT"/>
      <sheetName val="CP"/>
      <sheetName val="BCT6"/>
      <sheetName val="T9"/>
      <sheetName val="chiet tinhçan cuon"/>
      <sheetName val="Du toan"/>
      <sheetName val="Phan tich vat tu"/>
      <sheetName val="Tong hop vat tu"/>
      <sheetName val="Tong hop gia"/>
      <sheetName val="Vat tu"/>
      <sheetName val="Tro giup"/>
      <sheetName val="Nhan cong"/>
      <sheetName val="May thi cong"/>
      <sheetName val="Chi phi chung"/>
      <sheetName val="Config"/>
      <sheetName val="T6"/>
      <sheetName val="T3"/>
      <sheetName val="T2"/>
      <sheetName val="T1"/>
      <sheetName val="T5"/>
      <sheetName val="Chart1"/>
      <sheetName val="kl28-10"/>
      <sheetName val="THONG TIN"/>
      <sheetName val="bpnhtrung"/>
      <sheetName val="[99Q3299(REV.1).xls"/>
      <sheetName val="Ba@inhthang6"/>
      <sheetName val="04000002"/>
      <sheetName val="ht 27-1 "/>
      <sheetName val="_x0000_D"/>
      <sheetName val="LTO REV.2(ARMOR)"/>
      <sheetName val="BCD"/>
      <sheetName val="Nhat ky so cai"/>
      <sheetName val="BCCPSXthang"/>
      <sheetName val="BCCP Nam"/>
      <sheetName val="BCCPSXquy"/>
      <sheetName val="131"/>
      <sheetName val="111"/>
      <sheetName val="141"/>
      <sheetName val="142"/>
      <sheetName val="331"/>
      <sheetName val="that"/>
      <sheetName val="Thuan"/>
      <sheetName val="sg"/>
      <sheetName val="ᄀ_x0000_䅀ᄀ_x0000_䅀ᄀ_x0000_䅀ᄀ_x0000_䅀ᄀ_x0000_䅀_x0000_䅀ᘀŀ_x0000_䅀ᘀŀ_x0000_䅀ᘀŀ_x0000_䅀ᘀŀ"/>
      <sheetName val="_x0013_heet20"/>
      <sheetName val="Sh_x0005_et27"/>
      <sheetName val="[99Q3299(REV.1).xlsUSheet10"/>
      <sheetName val="334"/>
      <sheetName val="336"/>
      <sheetName val="338"/>
      <sheetName val="421"/>
      <sheetName val="CD"/>
      <sheetName val="[99Q3299(REV.1).xls೼_xfffe_hi tiet hu"/>
      <sheetName val="J259 Base "/>
      <sheetName val="thong bao"/>
      <sheetName val="duyet gia"/>
      <sheetName val="so do"/>
      <sheetName val="NHAP LIEU (2)"/>
      <sheetName val="NHAP LIEU"/>
      <sheetName val="DMKH-SXKD"/>
      <sheetName val="NKC"/>
      <sheetName val="CDSPS"/>
      <sheetName val="SOCAI- Tai khoan"/>
      <sheetName val="SOCAI-tieu khoan"/>
      <sheetName val="THOP CONG NO"/>
      <sheetName val="CHI TIET NO"/>
      <sheetName val="KQKD"/>
      <sheetName val="CAN DOI KT"/>
      <sheetName val="LCTT"/>
      <sheetName val="NV NGAN SACH"/>
      <sheetName val="THUE GTGT"/>
      <sheetName val="QT THUE"/>
      <sheetName val="QT THUE CHI TIET"/>
      <sheetName val="Bang tinh GTSP"/>
      <sheetName val="TMmoi"/>
      <sheetName val="Tong"/>
      <sheetName val="CPC"/>
      <sheetName val="mau 1"/>
      <sheetName val="chi tiet huïng"/>
      <sheetName val="Chu An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 refreshError="1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 refreshError="1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 refreshError="1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 refreshError="1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 refreshError="1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 refreshError="1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 refreshError="1"/>
      <sheetData sheetId="594" refreshError="1"/>
      <sheetData sheetId="595"/>
      <sheetData sheetId="596"/>
      <sheetData sheetId="597" refreshError="1"/>
      <sheetData sheetId="598" refreshError="1"/>
      <sheetData sheetId="599"/>
      <sheetData sheetId="600" refreshError="1"/>
      <sheetData sheetId="601" refreshError="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 refreshError="1"/>
      <sheetData sheetId="617" refreshError="1"/>
      <sheetData sheetId="618" refreshError="1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 refreshError="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a Dz22"/>
      <sheetName val="TH 22"/>
      <sheetName val="DT DZ 22 Kv"/>
      <sheetName val="DTchi tiet DZ 22 Kv"/>
      <sheetName val="Chiet tinh dz22"/>
      <sheetName val="Thi nghiem 22"/>
      <sheetName val="VC22"/>
      <sheetName val="DTtram "/>
      <sheetName val="DTTC tram "/>
      <sheetName val="Chiet tinh TB, VT"/>
      <sheetName val=" thi nghiemTBA"/>
      <sheetName val="VCVT"/>
      <sheetName val="bia"/>
      <sheetName val="trang bia"/>
      <sheetName val="TH tram"/>
      <sheetName val="Sheet1"/>
      <sheetName val="Sheet6"/>
      <sheetName val="Sheet2"/>
      <sheetName val="Sheet7"/>
      <sheetName val="Sheet4"/>
      <sheetName val="Sheet5"/>
      <sheetName val="Sheet3"/>
      <sheetName val="XL4Poppy"/>
      <sheetName val="(1)TK_ThueGTGT_Thang"/>
      <sheetName val="VCTT"/>
      <sheetName val="Canuoc QH"/>
      <sheetName val="Canuoc "/>
      <sheetName val="MN&amp;TDsua QH"/>
      <sheetName val="MN&amp;TDsua"/>
      <sheetName val="DBBB sua QH"/>
      <sheetName val="DBBB sua"/>
      <sheetName val="BTBsua QH"/>
      <sheetName val="BTBsua"/>
      <sheetName val="DHNTBsua QH"/>
      <sheetName val="DHNTBsua"/>
      <sheetName val="TNsua QH"/>
      <sheetName val="TNsua"/>
      <sheetName val="DNBsua QH"/>
      <sheetName val="DNBsua"/>
      <sheetName val="DBSCLsua QH"/>
      <sheetName val="DBSCLsua"/>
      <sheetName val="XXXXXXXX"/>
      <sheetName val="Chi tiet"/>
      <sheetName val="00000000"/>
      <sheetName val="CT Thang Mo"/>
      <sheetName val="CT  PL"/>
      <sheetName val="NKCTỪ"/>
      <sheetName val="SỔ CÁI"/>
      <sheetName val="BCÂNĐỐI"/>
      <sheetName val="CĐKTOÁN"/>
      <sheetName val="KQHĐKD"/>
      <sheetName val="TỒN QUỸ"/>
      <sheetName val="DT DZ 22+TBA "/>
      <sheetName val="Chiet tinh dz35"/>
      <sheetName val="_x0002_i  _x0004_z22"/>
      <sheetName val="C45"/>
      <sheetName val="C46-Q1"/>
      <sheetName val="C47-T1"/>
      <sheetName val="C47-T2"/>
      <sheetName val="C47-T3"/>
      <sheetName val="C46-Q2"/>
      <sheetName val="C47-T4"/>
      <sheetName val="C47-T5"/>
      <sheetName val="C47-T6"/>
      <sheetName val="C46-Q3"/>
      <sheetName val="C47-T7"/>
      <sheetName val="C47-T8"/>
      <sheetName val="C47-T9"/>
      <sheetName val="C46-Q4"/>
      <sheetName val="C47-T10"/>
      <sheetName val="C47-T11"/>
      <sheetName val="C47-T12"/>
      <sheetName val="dnc4"/>
      <sheetName val="INVOICE"/>
      <sheetName val="Packing"/>
      <sheetName val="VASN"/>
      <sheetName val="Actual (1)"/>
      <sheetName val="Actual (2)"/>
      <sheetName val="DECLARATION"/>
      <sheetName val="quota"/>
      <sheetName val="guarantee"/>
      <sheetName val="BE.Letter"/>
      <sheetName val="CERTI(1)"/>
      <sheetName val="CETI(2)"/>
      <sheetName val="VXXXXXXX"/>
      <sheetName val="Recovered_Sheet1"/>
      <sheetName val="Recovered_Sheet2"/>
      <sheetName val="Recovered_Sheet3"/>
      <sheetName val="10000000"/>
      <sheetName val="20000000"/>
      <sheetName val="30000000"/>
      <sheetName val="40000000"/>
      <sheetName val="000000000000"/>
      <sheetName val="100000000000"/>
      <sheetName val="200000000000"/>
      <sheetName val="50000000"/>
      <sheetName val="70000000"/>
      <sheetName val="60000000"/>
      <sheetName val="TCXH.THANG "/>
      <sheetName val="LUONG MG"/>
      <sheetName val="THE  DANG VIEN"/>
      <sheetName val="Chart1"/>
      <sheetName val="TRUYLINH 121"/>
      <sheetName val="BQL DIEN"/>
      <sheetName val="THUONG2004"/>
      <sheetName val="CTP"/>
      <sheetName val="CAP SHP"/>
      <sheetName val="NGHI VIEC16"/>
      <sheetName val="CBKCT16"/>
      <sheetName val="SHOAT PHI"/>
      <sheetName val="SHPDANG VIEN"/>
      <sheetName val="NGHI VIEC"/>
      <sheetName val="CBKCT"/>
      <sheetName val="XEP lUONG CC"/>
      <sheetName val="XEP LUONGCT"/>
      <sheetName val="SHP. HDND"/>
      <sheetName val="BHSM"/>
      <sheetName val="RUT TIEN"/>
      <sheetName val="DIEU CHINH"/>
      <sheetName val="BHXH"/>
      <sheetName val="TT TAM UNG"/>
      <sheetName val="BKE CHI NS"/>
      <sheetName val="DAUVAO"/>
      <sheetName val="DAURA"/>
      <sheetName val="NKCT_"/>
      <sheetName val="S_ CÁI"/>
      <sheetName val="BCÂNÐ_I"/>
      <sheetName val="CÐKTOÁN"/>
      <sheetName val="KQHÐKD"/>
      <sheetName val="T_N QU_"/>
      <sheetName val="Tong hop"/>
      <sheetName val="PL so"/>
      <sheetName val="CNDTVT"/>
      <sheetName val="CNDNH"/>
      <sheetName val="CHUYEN MA HIEU"/>
      <sheetName val="CUMTB"/>
      <sheetName val="BV 01"/>
      <sheetName val="BV 02"/>
      <sheetName val="BV 03"/>
      <sheetName val="BV 04"/>
      <sheetName val="BV 08"/>
      <sheetName val="BV 09"/>
      <sheetName val="BIA SO TIEN GUI KB"/>
      <sheetName val="BIA SO TIEN GUI NH  (3)"/>
      <sheetName val="BIA SO TIEN GUI NH  (02)"/>
      <sheetName val="BIA SO TG NH(01) "/>
      <sheetName val="BIA so quy tien mat"/>
      <sheetName val="thang 7"/>
      <sheetName val="thang 6"/>
      <sheetName val="thang 5"/>
      <sheetName val="thang 4"/>
      <sheetName val="thang 3"/>
      <sheetName val="thang 2"/>
      <sheetName val="thang 1"/>
      <sheetName val="thang 12"/>
      <sheetName val="THOP XL"/>
      <sheetName val="#REF"/>
      <sheetName val="佄⁎䥇⁁䡃⁉䥔呅"/>
      <sheetName val="吠䕉⁔䱔_x0004_"/>
      <sheetName val="_x0004_䐀㍄Ե"/>
      <sheetName val="వ"/>
      <sheetName val="呑_x0003_吀敋_x0003_一䵁_x0004_䠀乕͇"/>
      <sheetName val="乕͇"/>
      <sheetName val=""/>
      <sheetName val="楧ൡ"/>
      <sheetName val="吠䕉⁎䅂୏"/>
      <sheetName val="⁈䡎偁吠乏_x0006_吀⁈䅂Վ"/>
      <sheetName val="慊㍮_x0004_䨀"/>
      <sheetName val="䨀湡ж"/>
      <sheetName val="_x0004_䨀湡и"/>
      <sheetName val="慊㑮_x0004_"/>
      <sheetName val="gia vt,nc,may"/>
      <sheetName val="Income Statement"/>
      <sheetName val="Shareholders' Equity"/>
      <sheetName val="bia_Dz22"/>
      <sheetName val="TH_22"/>
      <sheetName val="DT_DZ_22_Kv"/>
      <sheetName val="DTchi_tiet_DZ_22_Kv"/>
      <sheetName val="Chiet_tinh_dz22"/>
      <sheetName val="Thi_nghiem_22"/>
      <sheetName val="DTtram_"/>
      <sheetName val="DTTC_tram_"/>
      <sheetName val="Chiet_tinh_TB,_VT"/>
      <sheetName val="_thi_nghiemTBA"/>
      <sheetName val="trang_bia"/>
      <sheetName val="TH_tram"/>
      <sheetName val="Canuoc_QH"/>
      <sheetName val="Canuoc_"/>
      <sheetName val="MN&amp;TDsua_QH"/>
      <sheetName val="DBBB_sua_QH"/>
      <sheetName val="DBBB_sua"/>
      <sheetName val="BTBsua_QH"/>
      <sheetName val="DHNTBsua_QH"/>
      <sheetName val="TNsua_QH"/>
      <sheetName val="DNBsua_QH"/>
      <sheetName val="DBSCLsua_QH"/>
      <sheetName val="CT_Thang_Mo"/>
      <sheetName val="CT__PL"/>
      <sheetName val="SỔ_CÁI"/>
      <sheetName val="TỒN_QUỸ"/>
      <sheetName val="dongia (2)"/>
      <sheetName val="LKVL-CK-HT-GD1"/>
      <sheetName val="giathanh1"/>
      <sheetName val="lam-moi"/>
      <sheetName val="TONG HOP VL-NC"/>
      <sheetName val="thao-go"/>
      <sheetName val="THPDMoi  (2)"/>
      <sheetName val="gtrinh"/>
      <sheetName val="phuluc1"/>
      <sheetName val="chitiet"/>
      <sheetName val="TONGKE3p "/>
      <sheetName val="TH VL, NC, DDHT Thanhphuoc"/>
      <sheetName val="DONGIA"/>
      <sheetName val="DON GIA"/>
      <sheetName val="TONGKE-HT"/>
      <sheetName val="DG"/>
      <sheetName val="t-h HA THE"/>
      <sheetName val="CHITIET VL-NC-TT -1p"/>
      <sheetName val="TONG HOP VL-NC TT"/>
      <sheetName val="TNHCHINH"/>
      <sheetName val="TH XL"/>
      <sheetName val="CHITIET VL-NC"/>
      <sheetName val="VC"/>
      <sheetName val="Tiepdia"/>
      <sheetName val="CHITIET VL-NC-TT-3p"/>
      <sheetName val="TDTKP"/>
      <sheetName val="TDTKP1"/>
      <sheetName val="KPVC-BD "/>
      <sheetName val="VCV-BE-TONG"/>
      <sheetName val="Dgia vat tu"/>
      <sheetName val="Don gia_III"/>
      <sheetName val="dtxl"/>
      <sheetName val="_REF"/>
      <sheetName val="NKCT?"/>
      <sheetName val="S? CÁI"/>
      <sheetName val="BCÂNÐ?I"/>
      <sheetName val="T?N QU?"/>
      <sheetName val="_x0004_䐀㍄Ե_x0000_䉔㍁వ_x0000_䡔焠"/>
      <sheetName val="వ_x0000_䡔焠祵瑥潴湡_x0005_戀慩呑_x0003_吀敋_x0003_一䵁_x0004_"/>
      <sheetName val="呑_x0003_吀敋_x0003_一䵁_x0004_䠀乕͇_x0000_䅈͉_x0000_"/>
      <sheetName val="乕͇_x0000_䅈͉_x0000_䅌ࡍ_x0000_慂杮朠慩"/>
      <sheetName val="_x0000_慂杮朠"/>
      <sheetName val="楧ൡ_x0000_䅈䝎吠䕉"/>
      <sheetName val="吠䕉⁎䅂୏_x0000_䡔丠䅈⁐"/>
      <sheetName val="⁈䡎偁吠乏_x0006_吀⁈䅂Վ_x0000_敄㍣б_x0000_慊㉮"/>
      <sheetName val="_x0000_敄㍣б_x0000_慊㉮_x0004_䨀湡г_x0000_慊㑮"/>
      <sheetName val="䨀湡ж_x0000_慊㝮_x0004_䨀湡"/>
      <sheetName val="_x0004_䨀湡и_x0000_慊㥮"/>
      <sheetName val="gvl"/>
      <sheetName val="CUOC"/>
      <sheetName val="KH-Q1,Q2,01"/>
      <sheetName val="KLHT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 refreshError="1"/>
      <sheetData sheetId="43"/>
      <sheetData sheetId="44" refreshError="1"/>
      <sheetData sheetId="45" refreshError="1"/>
      <sheetData sheetId="46"/>
      <sheetData sheetId="47"/>
      <sheetData sheetId="48"/>
      <sheetData sheetId="49"/>
      <sheetData sheetId="50"/>
      <sheetData sheetId="51"/>
      <sheetData sheetId="52" refreshError="1"/>
      <sheetData sheetId="53" refreshError="1"/>
      <sheetData sheetId="54" refreshError="1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 refreshError="1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T DZ35"/>
      <sheetName val="DT DZ 35 Kv"/>
      <sheetName val="Chiet tinh dz35"/>
      <sheetName val="TN"/>
      <sheetName val="VC"/>
      <sheetName val="Sheet1"/>
      <sheetName val="Sheet2"/>
      <sheetName val="Sheet3"/>
      <sheetName val="Sheet6"/>
      <sheetName val="Sheet7"/>
      <sheetName val="Sheet4"/>
      <sheetName val="Sheet5"/>
      <sheetName val="XL4Poppy"/>
      <sheetName val="(1)TK_ThueGTGT_Thang"/>
      <sheetName val="(2)Bangkebanra"/>
      <sheetName val="(3)BKMuavao-Co HDGTGT"/>
      <sheetName val="(4)BKMuavao-KTru 3% "/>
      <sheetName val="DUONG"/>
      <sheetName val="KHANH"/>
      <sheetName val="PHONG"/>
      <sheetName val="XXXXXXXX"/>
      <sheetName val="DAUTU"/>
      <sheetName val="BLNN"/>
      <sheetName val="2003"/>
      <sheetName val="00000000"/>
      <sheetName val="THANG 1"/>
      <sheetName val="THANG2"/>
      <sheetName val="THANG3"/>
      <sheetName val="THANG 4"/>
      <sheetName val="THANG 5"/>
      <sheetName val="THANG 6"/>
      <sheetName val="THANG 7"/>
      <sheetName val="THANG 8"/>
      <sheetName val="THANG 9"/>
      <sheetName val="THANG 10"/>
      <sheetName val="THANG 11"/>
      <sheetName val="THANG 12"/>
      <sheetName val="LUONG THANG THU 13"/>
      <sheetName val="CONG DOAN"/>
      <sheetName val="QHHC"/>
      <sheetName val="CC10"/>
      <sheetName val="SS02-10"/>
      <sheetName val="QHNN"/>
      <sheetName val="CDCC"/>
      <sheetName val="SSNN"/>
      <sheetName val="QHTSR"/>
      <sheetName val="QHTmR"/>
      <sheetName val="SSDT"/>
      <sheetName val="SSKDCnt"/>
      <sheetName val="CC03-05"/>
      <sheetName val="SSDD03-05"/>
      <sheetName val="CDCCgd1"/>
      <sheetName val="KHKNR03-05"/>
      <sheetName val="KHTMR03-05"/>
      <sheetName val="CC06-10"/>
      <sheetName val="SSDD06-10"/>
      <sheetName val="CDCCgd2"/>
      <sheetName val="KHTSR06-10"/>
      <sheetName val="khKNTS06-10"/>
      <sheetName val="SS02-05-10"/>
      <sheetName val="mau1"/>
      <sheetName val="inth2"/>
      <sheetName val="mau3"/>
      <sheetName val="mau4"/>
      <sheetName val="MAU TH5"/>
      <sheetName val="mau6"/>
      <sheetName val="mau7"/>
      <sheetName val="mau8"/>
      <sheetName val="mauTH9"/>
      <sheetName val="mauTH 10"/>
      <sheetName val="HIEU QUA DAO TAO PC"/>
      <sheetName val="XL4Test5"/>
      <sheetName val="DanhMuc"/>
      <sheetName val="Code"/>
      <sheetName val="Theodoichung"/>
      <sheetName val="T.D.C.Tiet"/>
      <sheetName val="C.tiet"/>
      <sheetName val="Khuyenmai"/>
      <sheetName val="10000000"/>
      <sheetName val="HY35"/>
      <sheetName val="Chiet tinh dz22"/>
      <sheetName val="Overhead &amp; Profit B-1"/>
      <sheetName val="Chi tiet"/>
      <sheetName val="Ton T12"/>
      <sheetName val="Ton T1"/>
      <sheetName val="Ton T2"/>
      <sheetName val="Ton T3"/>
      <sheetName val="Ton T4"/>
      <sheetName val="Ton T5"/>
      <sheetName val="Ton T6"/>
      <sheetName val="Ton T7"/>
      <sheetName val="BKe thang(12)"/>
      <sheetName val="BKe thang (1)"/>
      <sheetName val="BKe thang (2)"/>
      <sheetName val="BKe thang 3"/>
      <sheetName val="BKe thang4"/>
      <sheetName val="BKe thang5"/>
      <sheetName val="BKe thang6"/>
      <sheetName val="MTO REV.2(ARMOR)"/>
      <sheetName val="tamung"/>
      <sheetName val="RUOT"/>
      <sheetName val="SP RUOT"/>
      <sheetName val="VO"/>
      <sheetName val="SP VO"/>
      <sheetName val="TPCS"/>
      <sheetName val="SP TPCS"/>
      <sheetName val="ILOGO"/>
      <sheetName val="SPILGO"/>
      <sheetName val="CLOGO"/>
      <sheetName val="SPCLOGO"/>
      <sheetName val="BONGDAN"/>
      <sheetName val="SPBDAN"/>
      <sheetName val="TONGHOP"/>
      <sheetName val="KHAC"/>
      <sheetName val="CT Thang Mo"/>
      <sheetName val="CT  PL"/>
      <sheetName val="SS02-_x0010_5-10"/>
      <sheetName val="KẾ HOẠCH THANG 05"/>
      <sheetName val="PL01 Giao chi tieu NV"/>
      <sheetName val="PL02 Giao chi tieu CTV"/>
      <sheetName val="PL03 phan ca"/>
      <sheetName val="PL04 BH vung lom"/>
      <sheetName val="PL5 CS Điểm bán"/>
      <sheetName val="PL6 Du tru hang hoa"/>
      <sheetName val="Tien do theo tuan"/>
      <sheetName val="VPP 03 2005"/>
      <sheetName val="20000000"/>
      <sheetName val="30000000"/>
      <sheetName val="40000000"/>
      <sheetName val="co huu"/>
      <sheetName val="to kho"/>
      <sheetName val="PU"/>
      <sheetName val="NHAN"/>
      <sheetName val="luong moc"/>
      <sheetName val="Sheet8"/>
      <sheetName val="〳_x0007_匀敨瑥ㄳ_x0007_"/>
      <sheetName val="ㄳ_x0007_匀敨瑥㈳_x0007_匀敨瑥㌳"/>
      <sheetName val="匀敨瑥㌳_x0007_匀敨瑥㐳_x0007_匀敨瑥㔳_x0007_"/>
      <sheetName val="_x0007_匀"/>
      <sheetName val="敥㍴"/>
      <sheetName val="_x0007_匀敨瑥㘳_x0007_"/>
      <sheetName val="ܶ"/>
      <sheetName val="㜳_x0007_匀敨瑥㠳"/>
      <sheetName val="匀敨瑥〴"/>
      <sheetName val="ܰ"/>
      <sheetName val="_x0007_匀敨瑥㈴_x0007_匀"/>
      <sheetName val="_x0007_匀敨瑥㌴_x0007_"/>
      <sheetName val="㤴_x0007_匀敨瑥〵_x0002_"/>
      <sheetName val="〵_x0002_一Ƀ"/>
      <sheetName val="ь"/>
      <sheetName val="䡔呑_x0005_䌀⁔呈_x0006_䈀"/>
      <sheetName val="ٔ"/>
      <sheetName val="呖䄠_x0007_伀瑵敬獴_x0003_倀"/>
      <sheetName val="獴_x0003_倀獇_x0006_嘀䅔慣"/>
      <sheetName val="敥㍴ܹ"/>
      <sheetName val="㍴ܸ"/>
      <sheetName val="ܳ"/>
      <sheetName val="㐴_x0007_匀敨瑥㔴_x0007_"/>
      <sheetName val="㔴_x0007_匀敨瑥㘴_x0007_"/>
      <sheetName val="㘴_x0007_匀敨瑥㜴_x0007_"/>
      <sheetName val="㜴_x0007_匀敨瑥㠴_x0007_"/>
      <sheetName val="㠴_x0007_匀敨瑥㤴_x0007_"/>
      <sheetName val="NON HCMC SALES"/>
      <sheetName val="HANOI SALES"/>
      <sheetName val="SOUTH"/>
      <sheetName val="SOH_HN"/>
      <sheetName val="Week 3"/>
      <sheetName val="PNT-QUOT-#3"/>
      <sheetName val="COAT&amp;WRAP-QIOT-#3"/>
      <sheetName val="dongia (2)"/>
      <sheetName val="Chiet_tinh_dz35"/>
      <sheetName val="QT_DZ35"/>
      <sheetName val="DT_DZ_35_Kv"/>
      <sheetName val="(3)BKMuavao-Co_HDGTGT"/>
      <sheetName val="(4)BKMuavao-KTru_3%_"/>
      <sheetName val="THANG_1"/>
      <sheetName val="THANG_4"/>
      <sheetName val="THANG_5"/>
      <sheetName val="THANG_6"/>
      <sheetName val="THANG_7"/>
      <sheetName val="THANG_8"/>
      <sheetName val="THANG_9"/>
      <sheetName val="THANG_10"/>
      <sheetName val="THANG_11"/>
      <sheetName val="THANG_12"/>
      <sheetName val="LUONG_THANG_THU_13"/>
      <sheetName val="CONG_DOAN"/>
      <sheetName val="Chiet_tinh_dz22"/>
      <sheetName val="ܶ_桓敥㍴ܷ"/>
      <sheetName val="ܰ_桓敥㑴ܱ_桓"/>
      <sheetName val="〵_x0002_一Ƀ_䱖_x0004_吀"/>
      <sheetName val="ь_䡔呄_x0004_吀先Ք"/>
      <sheetName val="ٔ_⁂楴桮_x0002_堀݄_䡔嘠⁔݁_畏汴瑥ͳ"/>
      <sheetName val="敥㍴ܹ_"/>
      <sheetName val="㍴ܸ_桓敥"/>
      <sheetName val="ܳ_桓敥㑴ܴ"/>
      <sheetName val="Ton_T12"/>
      <sheetName val="Ton_T1"/>
      <sheetName val="Ton_T2"/>
      <sheetName val="Ton_T3"/>
      <sheetName val="Ton_T4"/>
      <sheetName val="Ton_T5"/>
      <sheetName val="Ton_T6"/>
      <sheetName val="Ton_T7"/>
      <sheetName val="BKe_thang(12)"/>
      <sheetName val="BKe_thang_(1)"/>
      <sheetName val="BKe_thang_(2)"/>
      <sheetName val="BKe_thang_3"/>
      <sheetName val="BKe_thang4"/>
      <sheetName val="BKe_thang5"/>
      <sheetName val="BKe_thang6"/>
      <sheetName val="QT_DZ351"/>
      <sheetName val="DT_DZ_35_Kv1"/>
      <sheetName val="Chiet_tinh_dz351"/>
      <sheetName val="(3)BKMuavao-Co_HDGTGT1"/>
      <sheetName val="(4)BKMuavao-KTru_3%_1"/>
      <sheetName val="THANG_13"/>
      <sheetName val="THANG_41"/>
      <sheetName val="THANG_51"/>
      <sheetName val="THANG_61"/>
      <sheetName val="THANG_71"/>
      <sheetName val="THANG_81"/>
      <sheetName val="THANG_91"/>
      <sheetName val="THANG_101"/>
      <sheetName val="THANG_111"/>
      <sheetName val="THANG_121"/>
      <sheetName val="LUONG_THANG_THU_131"/>
      <sheetName val="CONG_DOAN1"/>
      <sheetName val="Chiet_tinh_dz221"/>
      <sheetName val="Ton_T121"/>
      <sheetName val="Ton_T11"/>
      <sheetName val="Ton_T21"/>
      <sheetName val="Ton_T31"/>
      <sheetName val="Ton_T41"/>
      <sheetName val="Ton_T51"/>
      <sheetName val="Ton_T61"/>
      <sheetName val="Ton_T71"/>
      <sheetName val="BKe_thang(12)1"/>
      <sheetName val="BKe_thang_(1)1"/>
      <sheetName val="BKe_thang_(2)1"/>
      <sheetName val="BKe_thang_31"/>
      <sheetName val="BKe_thang41"/>
      <sheetName val="BKe_thang51"/>
      <sheetName val="BKe_thang61"/>
      <sheetName val="K_ HO_CH THANG 05"/>
      <sheetName val="PL5 CS ÐiêÒm baìn"/>
      <sheetName val="PL5 CS Ðiê_m ba´n"/>
      <sheetName val="T_D_C_Tiet"/>
      <sheetName val="C_tiet"/>
      <sheetName val="MAU_TH5"/>
      <sheetName val="mauTH_10"/>
      <sheetName val="HIEU_QUA_DAO_TAO_PC"/>
      <sheetName val="LKVL-CK-HT-GD1"/>
      <sheetName val="giathanh1"/>
      <sheetName val="KKKKKKKK"/>
      <sheetName val="Don gia"/>
      <sheetName val="gvl"/>
      <sheetName val="D_x0014_ DZ 35 Kv"/>
      <sheetName val="KLHT"/>
      <sheetName val="Trich Du Toan"/>
      <sheetName val="ܶ_x0000_桓敥㍴ܷ"/>
      <sheetName val="ܰ_x0000_桓敥㑴ܱ_x0000_桓"/>
      <sheetName val="〵_x0002_一Ƀ_x0000_䱖_x0004_吀"/>
      <sheetName val="ь_x0000_䡔呄_x0004_吀先Ք"/>
      <sheetName val="ٔ_x0000_⁂楴桮_x0002_堀݄_x0000_䡔嘠⁔݁_x0000_畏汴瑥ͳ"/>
      <sheetName val="敥㍴ܹ_x0000_"/>
      <sheetName val="㍴ܸ_x0000_桓敥"/>
      <sheetName val="ܳ_x0000_桓敥㑴ܴ"/>
      <sheetName val="ܶ?桓敥㍴ܷ"/>
      <sheetName val="ܰ?桓敥㑴ܱ?桓"/>
      <sheetName val="〵_x0002_一Ƀ?䱖_x0004_吀"/>
      <sheetName val="ь?䡔呄_x0004_吀先Ք"/>
      <sheetName val="ٔ?⁂楴桮_x0002_堀݄?䡔嘠⁔݁?畏汴瑥ͳ"/>
      <sheetName val="敥㍴ܹ?"/>
      <sheetName val="㍴ܸ?桓敥"/>
      <sheetName val="ܳ?桓敥㑴ܴ"/>
      <sheetName val="K? HO?CH THANG 05"/>
      <sheetName val="PL5 CS Ðiê?m ba´n"/>
      <sheetName val="Chi phi khac 4.3KH-CP"/>
      <sheetName val="TDTKP"/>
      <sheetName val="DK-KH"/>
      <sheetName val="co_huu"/>
      <sheetName val="to_kho"/>
      <sheetName val="luong_moc"/>
      <sheetName val="Overhead_&amp;_Profit_B-1"/>
      <sheetName val="Chi_tiet"/>
      <sheetName val="KẾ_HOẠCH_THANG_05"/>
      <sheetName val="PL01_Giao_chi_tieu_NV"/>
      <sheetName val="PL02_Giao_chi_tieu_CTV"/>
      <sheetName val="PL03_phan_ca"/>
      <sheetName val="PL04_BH_vung_lom"/>
      <sheetName val="PL5_CS_Điểm_bán"/>
      <sheetName val="PL6_Du_tru_hang_hoa"/>
      <sheetName val="Tien_do_theo_tuan"/>
      <sheetName val="MTO_REV_2(ARMOR)"/>
      <sheetName val="SP_RUOT"/>
      <sheetName val="SP_VO"/>
      <sheetName val="SP_TPCS"/>
      <sheetName val="Chiet_tinh_dz352"/>
      <sheetName val="QT_DZ352"/>
      <sheetName val="DT_DZ_35_Kv2"/>
      <sheetName val="(3)BKMuavao-Co_HDGTGT2"/>
      <sheetName val="(4)BKMuavao-KTru_3%_2"/>
      <sheetName val="THANG_14"/>
      <sheetName val="THANG_42"/>
      <sheetName val="THANG_52"/>
      <sheetName val="THANG_62"/>
      <sheetName val="THANG_72"/>
      <sheetName val="THANG_82"/>
      <sheetName val="THANG_92"/>
      <sheetName val="THANG_102"/>
      <sheetName val="THANG_112"/>
      <sheetName val="THANG_122"/>
      <sheetName val="LUONG_THANG_THU_132"/>
      <sheetName val="CONG_DOAN2"/>
      <sheetName val="Chiet_tinh_dz222"/>
      <sheetName val="VPP_03_2005"/>
      <sheetName val="Ton_T122"/>
      <sheetName val="Ton_T13"/>
      <sheetName val="Ton_T22"/>
      <sheetName val="Ton_T32"/>
      <sheetName val="Ton_T42"/>
      <sheetName val="Ton_T52"/>
      <sheetName val="Ton_T62"/>
      <sheetName val="Ton_T72"/>
      <sheetName val="BKe_thang(12)2"/>
      <sheetName val="BKe_thang_(1)2"/>
      <sheetName val="BKe_thang_(2)2"/>
      <sheetName val="BKe_thang_32"/>
      <sheetName val="BKe_thang42"/>
      <sheetName val="BKe_thang52"/>
      <sheetName val="BKe_thang62"/>
      <sheetName val="CT_Thang_Mo"/>
      <sheetName val="CT__PL"/>
      <sheetName val="dongia_(2)"/>
      <sheetName val="K?_HO?CH_THANG_05"/>
      <sheetName val="PL5_CS_ÐiêÒm_baìn"/>
      <sheetName val="SS02-5-10"/>
      <sheetName val="Bao cao"/>
      <sheetName val="DT nhap xuat VT va van tai"/>
      <sheetName val="Doanh thu liveline"/>
      <sheetName val="DT SCL"/>
      <sheetName val="EVN_GL_006A _2018"/>
      <sheetName val="chitimc"/>
      <sheetName val="THPDMoi  (2)"/>
      <sheetName val="lam-moi"/>
      <sheetName val="thao-go"/>
      <sheetName val="TONGKE-HT"/>
      <sheetName val="#REF"/>
      <sheetName val="dtxl"/>
      <sheetName val="t-h HA THE"/>
      <sheetName val="CHITIET VL-NC-TT -1p"/>
      <sheetName val="TONG HOP VL-NC TT"/>
      <sheetName val="Tiepdia"/>
      <sheetName val="CHITIET VL-NC-TT-3p"/>
      <sheetName val="TDTKP1"/>
      <sheetName val="TONGKE3p "/>
      <sheetName val="KPVC-BD "/>
      <sheetName val="K__HO_CH_THANG_05"/>
    </sheetNames>
    <sheetDataSet>
      <sheetData sheetId="0"/>
      <sheetData sheetId="1"/>
      <sheetData sheetId="2" refreshError="1">
        <row r="3">
          <cell r="H3">
            <v>17.099999999999998</v>
          </cell>
        </row>
        <row r="4">
          <cell r="H4">
            <v>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 refreshError="1"/>
      <sheetData sheetId="115" refreshError="1"/>
      <sheetData sheetId="116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 refreshError="1"/>
      <sheetData sheetId="138"/>
      <sheetData sheetId="139" refreshError="1"/>
      <sheetData sheetId="140" refreshError="1"/>
      <sheetData sheetId="141" refreshError="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 refreshError="1"/>
      <sheetData sheetId="155"/>
      <sheetData sheetId="156"/>
      <sheetData sheetId="157"/>
      <sheetData sheetId="158"/>
      <sheetData sheetId="159"/>
      <sheetData sheetId="160"/>
      <sheetData sheetId="16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/>
      <sheetData sheetId="268" refreshError="1"/>
      <sheetData sheetId="269" refreshError="1"/>
      <sheetData sheetId="270"/>
      <sheetData sheetId="271" refreshError="1"/>
      <sheetData sheetId="272" refreshError="1"/>
      <sheetData sheetId="273"/>
      <sheetData sheetId="274" refreshError="1"/>
      <sheetData sheetId="275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LMT"/>
      <sheetName val="PL1"/>
      <sheetName val="PL2"/>
      <sheetName val="KLTT"/>
      <sheetName val="TKT"/>
      <sheetName val="DG"/>
      <sheetName val="xedap"/>
      <sheetName val="san hang rao"/>
      <sheetName val="Ttin"/>
      <sheetName val="Dienngoai"/>
      <sheetName val="be canh"/>
      <sheetName val="ga ra"/>
      <sheetName val="Nuoct"/>
      <sheetName val="DN"/>
      <sheetName val="TLNtruc"/>
      <sheetName val="TLbe"/>
      <sheetName val="CTNUOC"/>
      <sheetName val="TL coc"/>
      <sheetName val="TL than"/>
      <sheetName val="KLchitiet"/>
      <sheetName val="GVLDHT"/>
      <sheetName val="DGCT"/>
      <sheetName val="CPLT"/>
      <sheetName val="10000000"/>
      <sheetName val="00000000"/>
      <sheetName val="00000001"/>
      <sheetName val="20000000"/>
      <sheetName val="30000000"/>
      <sheetName val="40000000"/>
      <sheetName val="XL4Test5"/>
      <sheetName val="chitimc"/>
      <sheetName val="dongia (2)"/>
      <sheetName val="LKVL-CK-HT-GD1"/>
      <sheetName val="giathanh1"/>
      <sheetName val="THPDMoi  (2)"/>
      <sheetName val="gtrinh"/>
      <sheetName val="phuluc1"/>
      <sheetName val="TONG HOP VL-NC"/>
      <sheetName val="lam-moi"/>
      <sheetName val="chitiet"/>
      <sheetName val="TONGKE3p "/>
      <sheetName val="Du_lieu"/>
      <sheetName val="TH VL, NC, DDHT Thanhphuoc"/>
      <sheetName val="#REF"/>
      <sheetName val="DONGIA"/>
      <sheetName val="gvl"/>
      <sheetName val="thao-go"/>
      <sheetName val="DON GIA"/>
      <sheetName val="TONGKE-HT"/>
      <sheetName val="dtxl"/>
      <sheetName val="t-h HA THE"/>
      <sheetName val="CHITIET VL-NC-TT -1p"/>
      <sheetName val="TONG HOP VL-NC TT"/>
      <sheetName val="TNHCHINH"/>
      <sheetName val="TH XL"/>
      <sheetName val="CHITIET VL-NC"/>
      <sheetName val="VC"/>
      <sheetName val="KH-Q1,Q2,01"/>
      <sheetName val="Tiepdia"/>
      <sheetName val="CHITIET VL-NC-TT-3p"/>
      <sheetName val="TDTKP"/>
      <sheetName val="TDTKP1"/>
      <sheetName val="KPVC-BD "/>
      <sheetName val="VCV-BE-TONG"/>
      <sheetName val="san_hang_rao"/>
      <sheetName val="be_canh"/>
      <sheetName val="ga_ra"/>
      <sheetName val="TL_coc"/>
      <sheetName val="TL_than"/>
      <sheetName val="san_hang_rao1"/>
      <sheetName val="be_canh1"/>
      <sheetName val="ga_ra1"/>
      <sheetName val="TL_coc1"/>
      <sheetName val="TL_than1"/>
      <sheetName val="Chiet tinh dz35"/>
      <sheetName val="DG CANTHO"/>
      <sheetName val="Dutoan KL"/>
      <sheetName val="PT VATTU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thanh1m3BT"/>
      <sheetName val="BIA"/>
      <sheetName val="MUCLUC"/>
      <sheetName val="THTONGDT"/>
      <sheetName val="THPDCN"/>
      <sheetName val="THPDDDTT"/>
      <sheetName val="THPTBDC"/>
      <sheetName val="THPTRHB"/>
      <sheetName val="THPTRPP"/>
      <sheetName val="THPDDDHT"/>
      <sheetName val="THPHPP"/>
      <sheetName val="THTG"/>
      <sheetName val="THDGCNG"/>
      <sheetName val="CHITIET CNg"/>
      <sheetName val="THDG- DDTT"/>
      <sheetName val="CHITIETDDTT"/>
      <sheetName val="THDGTBDC"/>
      <sheetName val="CHITIETTBDC"/>
      <sheetName val="Tong_hopTRHB"/>
      <sheetName val="CHITIETTTRHB"/>
      <sheetName val="tonghopTRTREO"/>
      <sheetName val="CHITIETTTRtreo"/>
      <sheetName val="tonghopHT"/>
      <sheetName val="CHITIETDDHT"/>
      <sheetName val="tonghopHPP"/>
      <sheetName val="CHITIETDHPP"/>
      <sheetName val="CHITIETTG"/>
      <sheetName val="DON GIA TRAM (3)"/>
      <sheetName val="HIEUCHINH"/>
      <sheetName val="PT VATTU"/>
    </sheetNames>
    <sheetDataSet>
      <sheetData sheetId="0" refreshError="1">
        <row r="12">
          <cell r="H12">
            <v>260368.02000000002</v>
          </cell>
        </row>
        <row r="22">
          <cell r="H22">
            <v>2426.58</v>
          </cell>
        </row>
        <row r="41">
          <cell r="H41">
            <v>2022.1499999999999</v>
          </cell>
        </row>
      </sheetData>
      <sheetData sheetId="1" refreshError="1"/>
      <sheetData sheetId="2" refreshError="1"/>
      <sheetData sheetId="3" refreshError="1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/>
      <sheetData sheetId="28" refreshError="1"/>
      <sheetData sheetId="2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L$-INTER"/>
      <sheetName val="MTL$-TRUNCK-AG"/>
      <sheetName val="MTL$-PRODTANK-UG"/>
      <sheetName val="MTL$-PRODTANK-AG"/>
      <sheetName val="MTL$-JETTY"/>
      <sheetName val="MTL$-TRUNCK-UG"/>
      <sheetName val="XL4Poppy"/>
      <sheetName val="dap dat bo phai"/>
      <sheetName val="dap btrai 3-4"/>
      <sheetName val="dap bo trai tang 1-2"/>
      <sheetName val="thep cs+dtc"/>
      <sheetName val="ha luu"/>
      <sheetName val="mai kenh(bo xung)"/>
      <sheetName val="dtran 1-2"/>
      <sheetName val="be tieu nang"/>
      <sheetName val="san sau"/>
      <sheetName val="dam chan de thuoc dap tran"/>
      <sheetName val="dtran3,7"/>
      <sheetName val="KI£M K£"/>
      <sheetName val="dt 8-12"/>
      <sheetName val="M KENH(dk)"/>
      <sheetName val="t chan"/>
      <sheetName val="cp cong va thep bp tang2-7"/>
      <sheetName val="thep cxdtran"/>
      <sheetName val="dtran13-15"/>
      <sheetName val="mtran tang 8-12"/>
      <sheetName val="cgt-bai sua chua"/>
      <sheetName val="CGT nm+dbp"/>
      <sheetName val="DC GIAO THONG DC4-DC8 "/>
      <sheetName val="CGT DTRAN DC1-3 "/>
      <sheetName val="dbtrai tang v-xi "/>
      <sheetName val="dbo trai tang12-15"/>
      <sheetName val="DT KENH DAN RA TC-GCM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 NSNN(V2)"/>
      <sheetName val="Dt 2001"/>
      <sheetName val="tinh CD DT"/>
      <sheetName val="Thu NSNN (V1)"/>
      <sheetName val="mau"/>
    </sheetNames>
    <sheetDataSet>
      <sheetData sheetId="0" refreshError="1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XL4Test5"/>
      <sheetName val="XL4Poppy"/>
      <sheetName val="Sheet2"/>
      <sheetName val="Sheet3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H-LPHAI"/>
      <sheetName val="HH-LTRAI"/>
      <sheetName val="CD-LEPHAI29+200-39"/>
      <sheetName val="CD-LETRAI29+200-39"/>
      <sheetName val="KL-LEPHAI"/>
      <sheetName val="KL-LETRAI"/>
      <sheetName val="HH29+30"/>
      <sheetName val="CD29+30"/>
      <sheetName val="KL29+30"/>
      <sheetName val="HH30+31"/>
      <sheetName val="CD30+31"/>
      <sheetName val="KL30+31"/>
      <sheetName val="HH131+32"/>
      <sheetName val="CD31+32"/>
      <sheetName val="KL31+32"/>
      <sheetName val="Sheet8"/>
      <sheetName val="Sheet7"/>
      <sheetName val="Sheet6"/>
      <sheetName val="Sheet5"/>
      <sheetName val="Sheet4"/>
      <sheetName val="Sheet3"/>
      <sheetName val="Sheet2"/>
      <sheetName val="KK"/>
      <sheetName val="HH31+32"/>
      <sheetName val="CD32+33"/>
      <sheetName val="KL32+33"/>
      <sheetName val="HH32+33"/>
      <sheetName val="CD33+34"/>
      <sheetName val="HH33+34"/>
      <sheetName val="KL33+34"/>
      <sheetName val="CD34+35"/>
      <sheetName val="HH34+35"/>
      <sheetName val="KL34+35"/>
      <sheetName val="CD35+36"/>
      <sheetName val="HH35+36"/>
      <sheetName val="KL35+36"/>
      <sheetName val="CD36+37"/>
      <sheetName val="HH36+37"/>
      <sheetName val="KL36+37"/>
      <sheetName val="CD37+38"/>
      <sheetName val="HH37+38"/>
      <sheetName val="KL37+38"/>
      <sheetName val="CD38+39"/>
      <sheetName val="HH38+39"/>
      <sheetName val="KL38+39"/>
    </sheetNames>
    <sheetDataSet>
      <sheetData sheetId="0"/>
      <sheetData sheetId="1"/>
      <sheetData sheetId="2"/>
      <sheetData sheetId="3" refreshError="1">
        <row r="11">
          <cell r="C11" t="str">
            <v>KM29+200</v>
          </cell>
          <cell r="F11">
            <v>1425</v>
          </cell>
          <cell r="H11">
            <v>3166</v>
          </cell>
        </row>
        <row r="12">
          <cell r="B12" t="str">
            <v>KM29+200</v>
          </cell>
          <cell r="C12" t="str">
            <v>Meùp trong</v>
          </cell>
          <cell r="G12">
            <v>1179</v>
          </cell>
          <cell r="I12">
            <v>1987</v>
          </cell>
          <cell r="J12">
            <v>1980</v>
          </cell>
          <cell r="K12">
            <v>7</v>
          </cell>
        </row>
        <row r="13">
          <cell r="C13" t="str">
            <v>Meùp ngoaøi</v>
          </cell>
          <cell r="G13">
            <v>1212</v>
          </cell>
          <cell r="I13">
            <v>1954</v>
          </cell>
          <cell r="J13">
            <v>1950</v>
          </cell>
          <cell r="K13">
            <v>4</v>
          </cell>
        </row>
        <row r="14">
          <cell r="C14">
            <v>250</v>
          </cell>
          <cell r="D14">
            <v>50</v>
          </cell>
        </row>
        <row r="15">
          <cell r="C15" t="str">
            <v>Meùp trong</v>
          </cell>
          <cell r="G15">
            <v>1221</v>
          </cell>
          <cell r="I15">
            <v>1945</v>
          </cell>
          <cell r="J15">
            <v>1940</v>
          </cell>
          <cell r="K15">
            <v>5</v>
          </cell>
        </row>
        <row r="16">
          <cell r="C16" t="str">
            <v>Meùp ngoaøi</v>
          </cell>
          <cell r="G16">
            <v>1248</v>
          </cell>
          <cell r="I16">
            <v>1918</v>
          </cell>
          <cell r="J16">
            <v>1910</v>
          </cell>
          <cell r="K16">
            <v>8</v>
          </cell>
        </row>
        <row r="17">
          <cell r="C17">
            <v>300</v>
          </cell>
          <cell r="D17">
            <v>50</v>
          </cell>
        </row>
        <row r="18">
          <cell r="B18" t="str">
            <v>KM29+300</v>
          </cell>
          <cell r="C18" t="str">
            <v>Meùp trong</v>
          </cell>
          <cell r="G18">
            <v>1177</v>
          </cell>
          <cell r="I18">
            <v>1989</v>
          </cell>
          <cell r="J18">
            <v>1980</v>
          </cell>
          <cell r="K18">
            <v>9</v>
          </cell>
        </row>
        <row r="19">
          <cell r="C19" t="str">
            <v>Meùp ngoaøi</v>
          </cell>
          <cell r="G19">
            <v>1213</v>
          </cell>
          <cell r="I19">
            <v>1953</v>
          </cell>
          <cell r="J19">
            <v>1950</v>
          </cell>
          <cell r="K19">
            <v>3</v>
          </cell>
        </row>
        <row r="20">
          <cell r="C20">
            <v>350</v>
          </cell>
          <cell r="D20">
            <v>50</v>
          </cell>
        </row>
        <row r="21">
          <cell r="C21" t="str">
            <v>Meùp trong</v>
          </cell>
          <cell r="G21">
            <v>1231</v>
          </cell>
          <cell r="I21">
            <v>1935</v>
          </cell>
          <cell r="J21">
            <v>1930</v>
          </cell>
          <cell r="K21">
            <v>5</v>
          </cell>
        </row>
        <row r="22">
          <cell r="C22" t="str">
            <v>Meùp ngoaøi</v>
          </cell>
          <cell r="G22">
            <v>1260</v>
          </cell>
          <cell r="I22">
            <v>1906</v>
          </cell>
          <cell r="J22">
            <v>1900</v>
          </cell>
          <cell r="K22">
            <v>6</v>
          </cell>
        </row>
        <row r="23">
          <cell r="C23">
            <v>400</v>
          </cell>
          <cell r="D23">
            <v>50</v>
          </cell>
          <cell r="F23">
            <v>1385</v>
          </cell>
          <cell r="H23">
            <v>3291</v>
          </cell>
        </row>
        <row r="24">
          <cell r="B24" t="str">
            <v>KM29+400</v>
          </cell>
          <cell r="C24" t="str">
            <v>Meùp trong</v>
          </cell>
          <cell r="G24">
            <v>1224</v>
          </cell>
          <cell r="I24">
            <v>2067</v>
          </cell>
          <cell r="J24">
            <v>2060</v>
          </cell>
          <cell r="K24">
            <v>7</v>
          </cell>
        </row>
        <row r="25">
          <cell r="C25" t="str">
            <v>Meùp ngoaøi</v>
          </cell>
          <cell r="G25">
            <v>1256</v>
          </cell>
          <cell r="I25">
            <v>2035</v>
          </cell>
          <cell r="J25">
            <v>2030</v>
          </cell>
          <cell r="K25">
            <v>5</v>
          </cell>
        </row>
        <row r="26">
          <cell r="C26">
            <v>450</v>
          </cell>
          <cell r="D26">
            <v>50</v>
          </cell>
        </row>
        <row r="27">
          <cell r="C27" t="str">
            <v>Meùp trong</v>
          </cell>
          <cell r="G27">
            <v>1189</v>
          </cell>
          <cell r="I27">
            <v>2102</v>
          </cell>
          <cell r="J27">
            <v>2100</v>
          </cell>
          <cell r="K27">
            <v>2</v>
          </cell>
        </row>
        <row r="28">
          <cell r="C28" t="str">
            <v>Meùp ngoaøi</v>
          </cell>
          <cell r="G28">
            <v>1216</v>
          </cell>
          <cell r="I28">
            <v>2075</v>
          </cell>
          <cell r="J28">
            <v>2070</v>
          </cell>
          <cell r="K28">
            <v>5</v>
          </cell>
        </row>
        <row r="29">
          <cell r="C29">
            <v>500</v>
          </cell>
          <cell r="D29">
            <v>50</v>
          </cell>
        </row>
        <row r="30">
          <cell r="B30" t="str">
            <v>KM29+500</v>
          </cell>
          <cell r="C30" t="str">
            <v>Meùp trong</v>
          </cell>
          <cell r="G30">
            <v>1137</v>
          </cell>
          <cell r="I30">
            <v>2154</v>
          </cell>
          <cell r="J30">
            <v>2150</v>
          </cell>
          <cell r="K30">
            <v>4</v>
          </cell>
        </row>
        <row r="31">
          <cell r="C31" t="str">
            <v>Meùp ngoaøi</v>
          </cell>
          <cell r="G31">
            <v>1165</v>
          </cell>
          <cell r="I31">
            <v>2126</v>
          </cell>
          <cell r="J31">
            <v>2120</v>
          </cell>
          <cell r="K31">
            <v>6</v>
          </cell>
        </row>
        <row r="32">
          <cell r="C32">
            <v>550</v>
          </cell>
          <cell r="D32">
            <v>50</v>
          </cell>
        </row>
        <row r="33">
          <cell r="C33" t="str">
            <v>Meùp trong</v>
          </cell>
          <cell r="G33">
            <v>1150</v>
          </cell>
          <cell r="I33">
            <v>2141</v>
          </cell>
          <cell r="J33">
            <v>2140</v>
          </cell>
          <cell r="K33">
            <v>1</v>
          </cell>
        </row>
        <row r="34">
          <cell r="C34" t="str">
            <v>Meùp ngoaøi</v>
          </cell>
          <cell r="G34">
            <v>1174</v>
          </cell>
          <cell r="I34">
            <v>2117</v>
          </cell>
          <cell r="J34">
            <v>2110</v>
          </cell>
          <cell r="K34">
            <v>7</v>
          </cell>
        </row>
        <row r="35">
          <cell r="C35">
            <v>600</v>
          </cell>
          <cell r="D35">
            <v>50</v>
          </cell>
          <cell r="F35">
            <v>1273</v>
          </cell>
          <cell r="H35">
            <v>3390</v>
          </cell>
        </row>
        <row r="36">
          <cell r="B36" t="str">
            <v>KM29+600</v>
          </cell>
          <cell r="C36" t="str">
            <v>Meùp trong</v>
          </cell>
          <cell r="G36">
            <v>1247</v>
          </cell>
          <cell r="I36">
            <v>2143</v>
          </cell>
          <cell r="J36">
            <v>2140</v>
          </cell>
          <cell r="K36">
            <v>3</v>
          </cell>
        </row>
        <row r="37">
          <cell r="C37" t="str">
            <v>Meùp ngoaøi</v>
          </cell>
          <cell r="G37">
            <v>1276</v>
          </cell>
          <cell r="I37">
            <v>2114</v>
          </cell>
          <cell r="J37">
            <v>2110</v>
          </cell>
          <cell r="K37">
            <v>4</v>
          </cell>
        </row>
        <row r="38">
          <cell r="C38">
            <v>650</v>
          </cell>
          <cell r="D38">
            <v>50</v>
          </cell>
        </row>
        <row r="39">
          <cell r="C39" t="str">
            <v>Meùp trong</v>
          </cell>
          <cell r="G39">
            <v>1247</v>
          </cell>
          <cell r="I39">
            <v>2143</v>
          </cell>
          <cell r="J39">
            <v>2140</v>
          </cell>
          <cell r="K39">
            <v>3</v>
          </cell>
        </row>
        <row r="40">
          <cell r="C40" t="str">
            <v>Meùp ngoaøi</v>
          </cell>
          <cell r="G40">
            <v>1273</v>
          </cell>
          <cell r="I40">
            <v>2117</v>
          </cell>
          <cell r="J40">
            <v>2110</v>
          </cell>
          <cell r="K40">
            <v>7</v>
          </cell>
        </row>
        <row r="41">
          <cell r="C41">
            <v>700</v>
          </cell>
          <cell r="D41">
            <v>50</v>
          </cell>
        </row>
        <row r="42">
          <cell r="B42" t="str">
            <v>KM29+700</v>
          </cell>
          <cell r="C42" t="str">
            <v>Meùp trong</v>
          </cell>
          <cell r="G42">
            <v>1256</v>
          </cell>
          <cell r="I42">
            <v>2134</v>
          </cell>
          <cell r="J42">
            <v>2130</v>
          </cell>
          <cell r="K42">
            <v>4</v>
          </cell>
        </row>
        <row r="43">
          <cell r="C43" t="str">
            <v>Meùp ngoaøi</v>
          </cell>
          <cell r="G43">
            <v>1285</v>
          </cell>
          <cell r="I43">
            <v>2105</v>
          </cell>
          <cell r="J43">
            <v>2100</v>
          </cell>
          <cell r="K43">
            <v>5</v>
          </cell>
        </row>
        <row r="44">
          <cell r="C44">
            <v>750</v>
          </cell>
          <cell r="D44">
            <v>50</v>
          </cell>
        </row>
        <row r="45">
          <cell r="C45" t="str">
            <v>Meùp trong</v>
          </cell>
          <cell r="G45">
            <v>1253</v>
          </cell>
          <cell r="I45">
            <v>2137</v>
          </cell>
          <cell r="J45">
            <v>2130</v>
          </cell>
          <cell r="K45">
            <v>7</v>
          </cell>
        </row>
        <row r="46">
          <cell r="C46" t="str">
            <v>Meùp ngoaøi</v>
          </cell>
          <cell r="G46">
            <v>1288</v>
          </cell>
          <cell r="I46">
            <v>2102</v>
          </cell>
          <cell r="J46">
            <v>2100</v>
          </cell>
          <cell r="K46">
            <v>2</v>
          </cell>
        </row>
        <row r="47">
          <cell r="C47">
            <v>800</v>
          </cell>
          <cell r="D47">
            <v>50</v>
          </cell>
          <cell r="F47">
            <v>1258</v>
          </cell>
          <cell r="H47">
            <v>3360</v>
          </cell>
        </row>
        <row r="48">
          <cell r="B48" t="str">
            <v>KM29+800</v>
          </cell>
          <cell r="C48" t="str">
            <v>Meùp trong</v>
          </cell>
          <cell r="G48">
            <v>1226</v>
          </cell>
          <cell r="I48">
            <v>2134</v>
          </cell>
          <cell r="J48">
            <v>2130</v>
          </cell>
          <cell r="K48">
            <v>4</v>
          </cell>
        </row>
        <row r="49">
          <cell r="C49" t="str">
            <v>Meùp ngoaøi</v>
          </cell>
          <cell r="G49">
            <v>1257</v>
          </cell>
          <cell r="I49">
            <v>2103</v>
          </cell>
          <cell r="J49">
            <v>2100</v>
          </cell>
          <cell r="K49">
            <v>3</v>
          </cell>
        </row>
        <row r="50">
          <cell r="C50">
            <v>843</v>
          </cell>
          <cell r="D50">
            <v>43</v>
          </cell>
        </row>
        <row r="51">
          <cell r="C51" t="str">
            <v>Meùp trong</v>
          </cell>
          <cell r="G51">
            <v>1237</v>
          </cell>
          <cell r="I51">
            <v>2123</v>
          </cell>
          <cell r="J51">
            <v>2120</v>
          </cell>
          <cell r="K51">
            <v>3</v>
          </cell>
        </row>
        <row r="52">
          <cell r="C52" t="str">
            <v>Meùp ngoaøi</v>
          </cell>
          <cell r="G52">
            <v>1268</v>
          </cell>
          <cell r="I52">
            <v>2092</v>
          </cell>
          <cell r="J52">
            <v>2090</v>
          </cell>
          <cell r="K52">
            <v>2</v>
          </cell>
        </row>
        <row r="53">
          <cell r="C53">
            <v>900</v>
          </cell>
          <cell r="D53">
            <v>57</v>
          </cell>
        </row>
        <row r="54">
          <cell r="B54" t="str">
            <v>KM29+900</v>
          </cell>
          <cell r="C54" t="str">
            <v>Meùp trong</v>
          </cell>
          <cell r="G54">
            <v>1234</v>
          </cell>
          <cell r="I54">
            <v>2126</v>
          </cell>
          <cell r="J54">
            <v>2120</v>
          </cell>
          <cell r="K54">
            <v>6</v>
          </cell>
        </row>
        <row r="55">
          <cell r="C55" t="str">
            <v>Meùp ngoaøi</v>
          </cell>
          <cell r="G55">
            <v>1263</v>
          </cell>
          <cell r="I55">
            <v>2097</v>
          </cell>
          <cell r="J55">
            <v>2090</v>
          </cell>
          <cell r="K55">
            <v>7</v>
          </cell>
        </row>
        <row r="56">
          <cell r="C56">
            <v>950</v>
          </cell>
          <cell r="D56">
            <v>50</v>
          </cell>
          <cell r="F56">
            <v>1342</v>
          </cell>
          <cell r="H56">
            <v>3439</v>
          </cell>
        </row>
        <row r="57">
          <cell r="C57" t="str">
            <v>Meùp trong</v>
          </cell>
          <cell r="G57">
            <v>1371</v>
          </cell>
          <cell r="I57">
            <v>2128</v>
          </cell>
          <cell r="J57">
            <v>2120</v>
          </cell>
          <cell r="K57">
            <v>8</v>
          </cell>
        </row>
        <row r="58">
          <cell r="C58" t="str">
            <v>Meùp ngoaøi</v>
          </cell>
          <cell r="G58">
            <v>1404</v>
          </cell>
          <cell r="I58">
            <v>2095</v>
          </cell>
          <cell r="J58">
            <v>2090</v>
          </cell>
          <cell r="K58">
            <v>5</v>
          </cell>
        </row>
        <row r="59">
          <cell r="C59" t="str">
            <v>Km30+00</v>
          </cell>
          <cell r="D59">
            <v>50</v>
          </cell>
        </row>
        <row r="60">
          <cell r="B60" t="str">
            <v>KM30+000</v>
          </cell>
          <cell r="C60" t="str">
            <v>Meùp trong</v>
          </cell>
          <cell r="G60">
            <v>1383</v>
          </cell>
          <cell r="I60">
            <v>2116</v>
          </cell>
          <cell r="J60">
            <v>2110</v>
          </cell>
          <cell r="K60">
            <v>6</v>
          </cell>
        </row>
        <row r="61">
          <cell r="C61" t="str">
            <v>Meùp ngoaøi</v>
          </cell>
          <cell r="G61">
            <v>1410</v>
          </cell>
          <cell r="I61">
            <v>2089</v>
          </cell>
          <cell r="J61">
            <v>2080</v>
          </cell>
          <cell r="K61">
            <v>9</v>
          </cell>
        </row>
        <row r="62">
          <cell r="C62">
            <v>50</v>
          </cell>
          <cell r="D62">
            <v>50</v>
          </cell>
        </row>
        <row r="63">
          <cell r="C63" t="str">
            <v>Meùp trong</v>
          </cell>
          <cell r="G63">
            <v>1371</v>
          </cell>
          <cell r="I63">
            <v>2128</v>
          </cell>
          <cell r="J63">
            <v>2130</v>
          </cell>
          <cell r="K63">
            <v>-2</v>
          </cell>
        </row>
        <row r="64">
          <cell r="C64" t="str">
            <v>Meùp ngoaøi</v>
          </cell>
          <cell r="G64">
            <v>1406</v>
          </cell>
          <cell r="I64">
            <v>2093</v>
          </cell>
          <cell r="J64">
            <v>2100</v>
          </cell>
          <cell r="K64">
            <v>-7</v>
          </cell>
        </row>
        <row r="65">
          <cell r="C65">
            <v>100</v>
          </cell>
          <cell r="D65">
            <v>50</v>
          </cell>
          <cell r="F65">
            <v>1382</v>
          </cell>
          <cell r="H65">
            <v>3475</v>
          </cell>
        </row>
        <row r="66">
          <cell r="B66" t="str">
            <v>KM30+100</v>
          </cell>
          <cell r="C66" t="str">
            <v>Meùp trong</v>
          </cell>
          <cell r="G66">
            <v>1317</v>
          </cell>
          <cell r="I66">
            <v>2158</v>
          </cell>
          <cell r="J66">
            <v>2150</v>
          </cell>
          <cell r="K66">
            <v>8</v>
          </cell>
        </row>
        <row r="67">
          <cell r="C67" t="str">
            <v>Meùp ngoaøi</v>
          </cell>
          <cell r="G67">
            <v>1352</v>
          </cell>
          <cell r="I67">
            <v>2123</v>
          </cell>
          <cell r="J67">
            <v>2120</v>
          </cell>
          <cell r="K67">
            <v>3</v>
          </cell>
        </row>
        <row r="68">
          <cell r="C68">
            <v>150</v>
          </cell>
          <cell r="D68">
            <v>50</v>
          </cell>
        </row>
        <row r="69">
          <cell r="C69" t="str">
            <v>Meùp trong</v>
          </cell>
          <cell r="G69">
            <v>1298</v>
          </cell>
          <cell r="I69">
            <v>2177</v>
          </cell>
          <cell r="J69">
            <v>2170</v>
          </cell>
          <cell r="K69">
            <v>7</v>
          </cell>
        </row>
        <row r="70">
          <cell r="C70" t="str">
            <v>Meùp ngoaøi</v>
          </cell>
          <cell r="G70">
            <v>1330</v>
          </cell>
          <cell r="I70">
            <v>2145</v>
          </cell>
          <cell r="J70">
            <v>2140</v>
          </cell>
          <cell r="K70">
            <v>5</v>
          </cell>
        </row>
        <row r="71">
          <cell r="C71">
            <v>200</v>
          </cell>
          <cell r="D71">
            <v>50</v>
          </cell>
        </row>
        <row r="72">
          <cell r="B72" t="str">
            <v>KM30+200</v>
          </cell>
          <cell r="C72" t="str">
            <v>Meùp trong</v>
          </cell>
          <cell r="G72">
            <v>1279</v>
          </cell>
          <cell r="I72">
            <v>2196</v>
          </cell>
          <cell r="J72">
            <v>2190</v>
          </cell>
          <cell r="K72">
            <v>6</v>
          </cell>
        </row>
        <row r="73">
          <cell r="C73" t="str">
            <v>Meùp ngoaøi</v>
          </cell>
          <cell r="G73">
            <v>1311</v>
          </cell>
          <cell r="I73">
            <v>2164</v>
          </cell>
          <cell r="J73">
            <v>2160</v>
          </cell>
          <cell r="K73">
            <v>4</v>
          </cell>
        </row>
        <row r="74">
          <cell r="C74">
            <v>250</v>
          </cell>
          <cell r="D74">
            <v>50</v>
          </cell>
        </row>
        <row r="75">
          <cell r="C75" t="str">
            <v>Meùp trong</v>
          </cell>
          <cell r="G75">
            <v>1260</v>
          </cell>
          <cell r="I75">
            <v>2215</v>
          </cell>
          <cell r="J75">
            <v>2210</v>
          </cell>
          <cell r="K75">
            <v>5</v>
          </cell>
        </row>
        <row r="76">
          <cell r="C76" t="str">
            <v>Meùp ngoaøi</v>
          </cell>
          <cell r="G76">
            <v>1292</v>
          </cell>
          <cell r="I76">
            <v>2183</v>
          </cell>
          <cell r="J76">
            <v>2180</v>
          </cell>
          <cell r="K76">
            <v>3</v>
          </cell>
        </row>
        <row r="77">
          <cell r="C77">
            <v>300</v>
          </cell>
          <cell r="D77">
            <v>50</v>
          </cell>
          <cell r="F77">
            <v>1356</v>
          </cell>
          <cell r="H77">
            <v>3539</v>
          </cell>
        </row>
        <row r="78">
          <cell r="B78" t="str">
            <v>KM30+300</v>
          </cell>
          <cell r="C78" t="str">
            <v>Meùp trong</v>
          </cell>
          <cell r="G78">
            <v>1302</v>
          </cell>
          <cell r="I78">
            <v>2237</v>
          </cell>
          <cell r="J78">
            <v>2240</v>
          </cell>
          <cell r="K78">
            <v>-3</v>
          </cell>
        </row>
        <row r="79">
          <cell r="C79" t="str">
            <v>Meùp ngoaøi</v>
          </cell>
          <cell r="G79">
            <v>1337</v>
          </cell>
          <cell r="I79">
            <v>2202</v>
          </cell>
          <cell r="J79">
            <v>2210</v>
          </cell>
          <cell r="K79">
            <v>-8</v>
          </cell>
        </row>
        <row r="80">
          <cell r="C80">
            <v>350</v>
          </cell>
          <cell r="D80">
            <v>50</v>
          </cell>
        </row>
        <row r="81">
          <cell r="C81" t="str">
            <v>Meùp trong</v>
          </cell>
          <cell r="G81">
            <v>1274</v>
          </cell>
          <cell r="I81">
            <v>2265</v>
          </cell>
          <cell r="J81">
            <v>2260</v>
          </cell>
          <cell r="K81">
            <v>5</v>
          </cell>
        </row>
        <row r="82">
          <cell r="C82" t="str">
            <v>Meùp ngoaøi</v>
          </cell>
          <cell r="G82">
            <v>1305</v>
          </cell>
          <cell r="I82">
            <v>2234</v>
          </cell>
          <cell r="J82">
            <v>2230</v>
          </cell>
          <cell r="K82">
            <v>4</v>
          </cell>
        </row>
        <row r="83">
          <cell r="C83">
            <v>400</v>
          </cell>
          <cell r="D83">
            <v>50</v>
          </cell>
        </row>
        <row r="84">
          <cell r="B84" t="str">
            <v>KM30+400</v>
          </cell>
          <cell r="C84" t="str">
            <v>Meùp trong</v>
          </cell>
          <cell r="G84">
            <v>1254</v>
          </cell>
          <cell r="I84">
            <v>2285</v>
          </cell>
          <cell r="J84">
            <v>2280</v>
          </cell>
          <cell r="K84">
            <v>5</v>
          </cell>
        </row>
        <row r="85">
          <cell r="C85" t="str">
            <v>Meùp ngoaøi</v>
          </cell>
          <cell r="G85">
            <v>1282</v>
          </cell>
          <cell r="I85">
            <v>2257</v>
          </cell>
          <cell r="J85">
            <v>2250</v>
          </cell>
          <cell r="K85">
            <v>7</v>
          </cell>
        </row>
        <row r="86">
          <cell r="C86">
            <v>450</v>
          </cell>
          <cell r="D86">
            <v>50</v>
          </cell>
        </row>
        <row r="87">
          <cell r="C87" t="str">
            <v>Meùp trong</v>
          </cell>
          <cell r="G87">
            <v>1467</v>
          </cell>
          <cell r="I87">
            <v>2072</v>
          </cell>
          <cell r="J87">
            <v>2070</v>
          </cell>
          <cell r="K87">
            <v>2</v>
          </cell>
        </row>
        <row r="88">
          <cell r="C88" t="str">
            <v>Meùp ngoaøi</v>
          </cell>
          <cell r="G88">
            <v>1491</v>
          </cell>
          <cell r="I88">
            <v>2048</v>
          </cell>
          <cell r="J88">
            <v>2040</v>
          </cell>
          <cell r="K88">
            <v>8</v>
          </cell>
        </row>
        <row r="89">
          <cell r="C89">
            <v>500</v>
          </cell>
          <cell r="D89">
            <v>50</v>
          </cell>
          <cell r="F89">
            <v>1523</v>
          </cell>
          <cell r="H89">
            <v>3571</v>
          </cell>
        </row>
        <row r="90">
          <cell r="B90" t="str">
            <v>KM30+500</v>
          </cell>
          <cell r="C90" t="str">
            <v>Meùp trong</v>
          </cell>
          <cell r="G90">
            <v>1304</v>
          </cell>
          <cell r="I90">
            <v>2267</v>
          </cell>
          <cell r="J90">
            <v>2260</v>
          </cell>
          <cell r="K90">
            <v>7</v>
          </cell>
        </row>
        <row r="91">
          <cell r="C91" t="str">
            <v>Meùp ngoaøi</v>
          </cell>
          <cell r="G91">
            <v>1335</v>
          </cell>
          <cell r="I91">
            <v>2236</v>
          </cell>
          <cell r="J91">
            <v>2230</v>
          </cell>
          <cell r="K91">
            <v>6</v>
          </cell>
        </row>
        <row r="92">
          <cell r="C92">
            <v>520</v>
          </cell>
          <cell r="D92">
            <v>20</v>
          </cell>
        </row>
        <row r="93">
          <cell r="C93" t="str">
            <v>Meùp trong</v>
          </cell>
          <cell r="G93">
            <v>1319</v>
          </cell>
          <cell r="I93">
            <v>2252</v>
          </cell>
          <cell r="J93">
            <v>2250</v>
          </cell>
          <cell r="K93">
            <v>2</v>
          </cell>
        </row>
        <row r="94">
          <cell r="C94" t="str">
            <v>Meùp ngoaøi</v>
          </cell>
          <cell r="G94">
            <v>1346</v>
          </cell>
          <cell r="I94">
            <v>2225</v>
          </cell>
          <cell r="J94">
            <v>2220</v>
          </cell>
          <cell r="K94">
            <v>5</v>
          </cell>
        </row>
        <row r="95">
          <cell r="C95">
            <v>550</v>
          </cell>
          <cell r="D95">
            <v>30</v>
          </cell>
        </row>
        <row r="96">
          <cell r="C96" t="str">
            <v>Meùp trong</v>
          </cell>
          <cell r="G96">
            <v>1326</v>
          </cell>
          <cell r="I96">
            <v>2245</v>
          </cell>
          <cell r="J96">
            <v>2250</v>
          </cell>
          <cell r="K96">
            <v>-5</v>
          </cell>
        </row>
        <row r="97">
          <cell r="C97" t="str">
            <v>Meùp ngoaøi</v>
          </cell>
          <cell r="G97">
            <v>1354</v>
          </cell>
          <cell r="I97">
            <v>2217</v>
          </cell>
          <cell r="J97">
            <v>2220</v>
          </cell>
          <cell r="K97">
            <v>-3</v>
          </cell>
        </row>
        <row r="98">
          <cell r="C98">
            <v>600</v>
          </cell>
          <cell r="D98">
            <v>50</v>
          </cell>
        </row>
        <row r="99">
          <cell r="B99" t="str">
            <v>KM30+600</v>
          </cell>
          <cell r="C99" t="str">
            <v>Meùp trong</v>
          </cell>
          <cell r="G99">
            <v>1323</v>
          </cell>
          <cell r="I99">
            <v>2248</v>
          </cell>
          <cell r="J99">
            <v>2240</v>
          </cell>
          <cell r="K99">
            <v>8</v>
          </cell>
        </row>
        <row r="100">
          <cell r="C100" t="str">
            <v>Meùp ngoaøi</v>
          </cell>
          <cell r="G100">
            <v>1356</v>
          </cell>
          <cell r="I100">
            <v>2215</v>
          </cell>
          <cell r="J100">
            <v>2210</v>
          </cell>
          <cell r="K100">
            <v>5</v>
          </cell>
        </row>
        <row r="101">
          <cell r="C101">
            <v>650</v>
          </cell>
          <cell r="D101">
            <v>50</v>
          </cell>
        </row>
        <row r="102">
          <cell r="C102" t="str">
            <v>Meùp trong</v>
          </cell>
          <cell r="G102">
            <v>1344</v>
          </cell>
          <cell r="I102">
            <v>2227</v>
          </cell>
          <cell r="J102">
            <v>2220</v>
          </cell>
          <cell r="K102">
            <v>7</v>
          </cell>
        </row>
        <row r="103">
          <cell r="C103" t="str">
            <v>Meùp ngoaøi</v>
          </cell>
          <cell r="G103">
            <v>1377</v>
          </cell>
          <cell r="I103">
            <v>2194</v>
          </cell>
          <cell r="J103">
            <v>2190</v>
          </cell>
          <cell r="K103">
            <v>4</v>
          </cell>
        </row>
        <row r="104">
          <cell r="C104">
            <v>700</v>
          </cell>
          <cell r="D104">
            <v>50</v>
          </cell>
          <cell r="F104">
            <v>1463</v>
          </cell>
          <cell r="H104">
            <v>3657</v>
          </cell>
        </row>
        <row r="105">
          <cell r="B105" t="str">
            <v>KM30+700</v>
          </cell>
          <cell r="C105" t="str">
            <v>Meùp trong</v>
          </cell>
          <cell r="G105">
            <v>1441</v>
          </cell>
          <cell r="I105">
            <v>2216</v>
          </cell>
          <cell r="J105">
            <v>2210</v>
          </cell>
          <cell r="K105">
            <v>6</v>
          </cell>
        </row>
        <row r="106">
          <cell r="C106" t="str">
            <v>Meùp ngoaøi</v>
          </cell>
          <cell r="G106">
            <v>1473</v>
          </cell>
          <cell r="I106">
            <v>2184</v>
          </cell>
          <cell r="J106">
            <v>2180</v>
          </cell>
          <cell r="K106">
            <v>4</v>
          </cell>
        </row>
        <row r="107">
          <cell r="C107">
            <v>750</v>
          </cell>
          <cell r="D107">
            <v>50</v>
          </cell>
          <cell r="G107">
            <v>3657</v>
          </cell>
        </row>
        <row r="108">
          <cell r="C108" t="str">
            <v>Meùp trong</v>
          </cell>
          <cell r="G108">
            <v>1450</v>
          </cell>
          <cell r="I108">
            <v>2207</v>
          </cell>
          <cell r="J108">
            <v>2200</v>
          </cell>
          <cell r="K108">
            <v>7</v>
          </cell>
        </row>
        <row r="109">
          <cell r="C109" t="str">
            <v>Meùp ngoaøi</v>
          </cell>
          <cell r="G109">
            <v>1479</v>
          </cell>
          <cell r="I109">
            <v>2178</v>
          </cell>
          <cell r="J109">
            <v>2170</v>
          </cell>
          <cell r="K109">
            <v>8</v>
          </cell>
        </row>
        <row r="110">
          <cell r="C110">
            <v>800</v>
          </cell>
          <cell r="D110">
            <v>50</v>
          </cell>
        </row>
        <row r="111">
          <cell r="B111" t="str">
            <v>KM30+800</v>
          </cell>
          <cell r="C111" t="str">
            <v>Meùp trong</v>
          </cell>
          <cell r="G111">
            <v>1445</v>
          </cell>
          <cell r="I111">
            <v>2212</v>
          </cell>
          <cell r="J111">
            <v>2210</v>
          </cell>
          <cell r="K111">
            <v>2</v>
          </cell>
        </row>
        <row r="112">
          <cell r="C112" t="str">
            <v>Meùp ngoaøi</v>
          </cell>
          <cell r="G112">
            <v>1472</v>
          </cell>
          <cell r="I112">
            <v>2185</v>
          </cell>
          <cell r="J112">
            <v>2180</v>
          </cell>
          <cell r="K112">
            <v>5</v>
          </cell>
        </row>
        <row r="113">
          <cell r="C113">
            <v>937</v>
          </cell>
          <cell r="D113">
            <v>137</v>
          </cell>
          <cell r="F113">
            <v>1392</v>
          </cell>
          <cell r="H113">
            <v>3577</v>
          </cell>
        </row>
        <row r="114">
          <cell r="C114" t="str">
            <v>Meùp trong</v>
          </cell>
          <cell r="G114">
            <v>1349</v>
          </cell>
          <cell r="I114">
            <v>2215</v>
          </cell>
          <cell r="J114">
            <v>2210</v>
          </cell>
          <cell r="K114">
            <v>5</v>
          </cell>
        </row>
        <row r="115">
          <cell r="C115" t="str">
            <v>Meùp ngoaøi</v>
          </cell>
          <cell r="G115">
            <v>1375</v>
          </cell>
          <cell r="I115">
            <v>2189</v>
          </cell>
          <cell r="J115">
            <v>2180</v>
          </cell>
          <cell r="K115">
            <v>9</v>
          </cell>
        </row>
        <row r="116">
          <cell r="C116">
            <v>950</v>
          </cell>
          <cell r="D116">
            <v>13</v>
          </cell>
        </row>
        <row r="117">
          <cell r="C117" t="str">
            <v>Meùp trong</v>
          </cell>
          <cell r="G117">
            <v>1352</v>
          </cell>
          <cell r="I117">
            <v>2212</v>
          </cell>
          <cell r="J117">
            <v>2210</v>
          </cell>
          <cell r="K117">
            <v>2</v>
          </cell>
        </row>
        <row r="118">
          <cell r="C118" t="str">
            <v>Meùp ngoaøi</v>
          </cell>
          <cell r="G118">
            <v>1378</v>
          </cell>
          <cell r="I118">
            <v>2186</v>
          </cell>
          <cell r="J118">
            <v>2180</v>
          </cell>
          <cell r="K118">
            <v>6</v>
          </cell>
        </row>
        <row r="119">
          <cell r="C119" t="str">
            <v>Km31+00</v>
          </cell>
          <cell r="D119">
            <v>50</v>
          </cell>
        </row>
        <row r="120">
          <cell r="B120" t="str">
            <v>KM31+000</v>
          </cell>
          <cell r="C120" t="str">
            <v>Meùp trong</v>
          </cell>
          <cell r="G120">
            <v>1345</v>
          </cell>
          <cell r="I120">
            <v>2219</v>
          </cell>
          <cell r="J120">
            <v>2210</v>
          </cell>
          <cell r="K120">
            <v>9</v>
          </cell>
        </row>
        <row r="121">
          <cell r="C121" t="str">
            <v>Meùp ngoaøi</v>
          </cell>
          <cell r="G121">
            <v>1379</v>
          </cell>
          <cell r="I121">
            <v>2185</v>
          </cell>
          <cell r="J121">
            <v>2180</v>
          </cell>
          <cell r="K121">
            <v>5</v>
          </cell>
        </row>
        <row r="122">
          <cell r="C122">
            <v>50</v>
          </cell>
          <cell r="D122">
            <v>50</v>
          </cell>
        </row>
        <row r="123">
          <cell r="C123" t="str">
            <v>Meùp trong</v>
          </cell>
          <cell r="G123">
            <v>1351</v>
          </cell>
          <cell r="I123">
            <v>2213</v>
          </cell>
          <cell r="J123">
            <v>2210</v>
          </cell>
          <cell r="K123">
            <v>3</v>
          </cell>
        </row>
        <row r="124">
          <cell r="C124" t="str">
            <v>Meùp ngoaøi</v>
          </cell>
          <cell r="G124">
            <v>1379</v>
          </cell>
          <cell r="I124">
            <v>2185</v>
          </cell>
          <cell r="J124">
            <v>2180</v>
          </cell>
          <cell r="K124">
            <v>5</v>
          </cell>
        </row>
        <row r="125">
          <cell r="C125">
            <v>100</v>
          </cell>
          <cell r="D125">
            <v>50</v>
          </cell>
          <cell r="F125">
            <v>1427</v>
          </cell>
          <cell r="H125">
            <v>3612</v>
          </cell>
        </row>
        <row r="126">
          <cell r="B126" t="str">
            <v>KM31+100</v>
          </cell>
          <cell r="C126" t="str">
            <v>Meùp trong</v>
          </cell>
          <cell r="G126">
            <v>1367</v>
          </cell>
          <cell r="I126">
            <v>2245</v>
          </cell>
          <cell r="J126">
            <v>2240</v>
          </cell>
          <cell r="K126">
            <v>5</v>
          </cell>
        </row>
        <row r="127">
          <cell r="C127" t="str">
            <v>Meùp ngoaøi</v>
          </cell>
          <cell r="G127">
            <v>1398</v>
          </cell>
          <cell r="I127">
            <v>2214</v>
          </cell>
          <cell r="J127">
            <v>2210</v>
          </cell>
          <cell r="K127">
            <v>4</v>
          </cell>
        </row>
        <row r="128">
          <cell r="C128">
            <v>122</v>
          </cell>
          <cell r="D128">
            <v>22</v>
          </cell>
        </row>
        <row r="129">
          <cell r="C129" t="str">
            <v>Meùp trong</v>
          </cell>
          <cell r="G129">
            <v>1449</v>
          </cell>
          <cell r="I129">
            <v>2163</v>
          </cell>
          <cell r="J129">
            <v>2160</v>
          </cell>
          <cell r="K129">
            <v>3</v>
          </cell>
        </row>
        <row r="130">
          <cell r="C130" t="str">
            <v>Meùp ngoaøi</v>
          </cell>
          <cell r="G130">
            <v>1476</v>
          </cell>
          <cell r="I130">
            <v>2136</v>
          </cell>
          <cell r="J130">
            <v>2130</v>
          </cell>
          <cell r="K130">
            <v>6</v>
          </cell>
        </row>
        <row r="131">
          <cell r="C131">
            <v>150</v>
          </cell>
          <cell r="D131">
            <v>28</v>
          </cell>
        </row>
        <row r="132">
          <cell r="C132" t="str">
            <v>Meùp trong</v>
          </cell>
          <cell r="G132">
            <v>1334</v>
          </cell>
          <cell r="I132">
            <v>2278</v>
          </cell>
          <cell r="J132">
            <v>2270</v>
          </cell>
          <cell r="K132">
            <v>8</v>
          </cell>
        </row>
        <row r="133">
          <cell r="C133" t="str">
            <v>Meùp ngoaøi</v>
          </cell>
          <cell r="G133">
            <v>1366</v>
          </cell>
          <cell r="I133">
            <v>2246</v>
          </cell>
          <cell r="J133">
            <v>2240</v>
          </cell>
          <cell r="K133">
            <v>6</v>
          </cell>
        </row>
        <row r="134">
          <cell r="C134">
            <v>200</v>
          </cell>
          <cell r="D134">
            <v>50</v>
          </cell>
        </row>
        <row r="135">
          <cell r="B135" t="str">
            <v>KM31+200</v>
          </cell>
          <cell r="C135" t="str">
            <v>Meùp trong</v>
          </cell>
          <cell r="G135">
            <v>1306</v>
          </cell>
          <cell r="I135">
            <v>2306</v>
          </cell>
          <cell r="J135">
            <v>2300</v>
          </cell>
          <cell r="K135">
            <v>6</v>
          </cell>
        </row>
        <row r="136">
          <cell r="C136" t="str">
            <v>Meùp ngoaøi</v>
          </cell>
          <cell r="G136">
            <v>1335</v>
          </cell>
          <cell r="I136">
            <v>2277</v>
          </cell>
          <cell r="J136">
            <v>2270</v>
          </cell>
          <cell r="K136">
            <v>7</v>
          </cell>
        </row>
        <row r="137">
          <cell r="C137">
            <v>250</v>
          </cell>
          <cell r="D137">
            <v>50</v>
          </cell>
        </row>
        <row r="138">
          <cell r="C138" t="str">
            <v>Meùp trong</v>
          </cell>
          <cell r="G138">
            <v>1256</v>
          </cell>
          <cell r="I138">
            <v>2325</v>
          </cell>
          <cell r="J138">
            <v>2320</v>
          </cell>
          <cell r="K138">
            <v>5</v>
          </cell>
        </row>
        <row r="139">
          <cell r="C139" t="str">
            <v>Meùp ngoaøi</v>
          </cell>
          <cell r="G139">
            <v>1287</v>
          </cell>
          <cell r="I139">
            <v>2294</v>
          </cell>
          <cell r="J139">
            <v>2290</v>
          </cell>
          <cell r="K139">
            <v>4</v>
          </cell>
        </row>
        <row r="140">
          <cell r="C140">
            <v>300</v>
          </cell>
          <cell r="D140">
            <v>50</v>
          </cell>
          <cell r="F140">
            <v>1362</v>
          </cell>
          <cell r="H140">
            <v>3656</v>
          </cell>
        </row>
        <row r="141">
          <cell r="B141" t="str">
            <v>KM31+300</v>
          </cell>
          <cell r="C141" t="str">
            <v>Meùp trong</v>
          </cell>
          <cell r="G141">
            <v>1317</v>
          </cell>
          <cell r="I141">
            <v>2339</v>
          </cell>
          <cell r="J141">
            <v>2330</v>
          </cell>
          <cell r="K141">
            <v>9</v>
          </cell>
        </row>
        <row r="142">
          <cell r="C142" t="str">
            <v>Meùp ngoaøi</v>
          </cell>
          <cell r="G142">
            <v>1354</v>
          </cell>
          <cell r="I142">
            <v>2302</v>
          </cell>
          <cell r="J142">
            <v>2300</v>
          </cell>
          <cell r="K142">
            <v>2</v>
          </cell>
        </row>
        <row r="143">
          <cell r="C143">
            <v>350</v>
          </cell>
          <cell r="D143">
            <v>50</v>
          </cell>
        </row>
        <row r="144">
          <cell r="C144" t="str">
            <v>Meùp trong</v>
          </cell>
          <cell r="G144">
            <v>1310</v>
          </cell>
          <cell r="I144">
            <v>2346</v>
          </cell>
          <cell r="J144">
            <v>2340</v>
          </cell>
          <cell r="K144">
            <v>6</v>
          </cell>
        </row>
        <row r="145">
          <cell r="C145" t="str">
            <v>Meùp ngoaøi</v>
          </cell>
          <cell r="G145">
            <v>1343</v>
          </cell>
          <cell r="I145">
            <v>2313</v>
          </cell>
          <cell r="J145">
            <v>2310</v>
          </cell>
          <cell r="K145">
            <v>3</v>
          </cell>
        </row>
        <row r="146">
          <cell r="C146">
            <v>400</v>
          </cell>
          <cell r="D146">
            <v>50</v>
          </cell>
        </row>
        <row r="147">
          <cell r="B147" t="str">
            <v>KM31+400</v>
          </cell>
          <cell r="C147" t="str">
            <v>Meùp trong</v>
          </cell>
          <cell r="G147">
            <v>1298</v>
          </cell>
          <cell r="I147">
            <v>2358</v>
          </cell>
          <cell r="J147">
            <v>2350</v>
          </cell>
          <cell r="K147">
            <v>8</v>
          </cell>
        </row>
        <row r="148">
          <cell r="C148" t="str">
            <v>Meùp ngoaøi</v>
          </cell>
          <cell r="G148">
            <v>1329</v>
          </cell>
          <cell r="I148">
            <v>2327</v>
          </cell>
          <cell r="J148">
            <v>2320</v>
          </cell>
          <cell r="K148">
            <v>7</v>
          </cell>
        </row>
        <row r="149">
          <cell r="C149">
            <v>412</v>
          </cell>
          <cell r="D149">
            <v>12</v>
          </cell>
        </row>
        <row r="150">
          <cell r="C150" t="str">
            <v>Meùp trong</v>
          </cell>
          <cell r="G150">
            <v>1291</v>
          </cell>
          <cell r="I150">
            <v>2365</v>
          </cell>
          <cell r="J150">
            <v>2360</v>
          </cell>
          <cell r="K150">
            <v>5</v>
          </cell>
        </row>
        <row r="151">
          <cell r="C151" t="str">
            <v>Meùp ngoaøi</v>
          </cell>
          <cell r="G151">
            <v>1319</v>
          </cell>
          <cell r="I151">
            <v>2337</v>
          </cell>
          <cell r="J151">
            <v>2330</v>
          </cell>
          <cell r="K151">
            <v>7</v>
          </cell>
        </row>
        <row r="152">
          <cell r="C152">
            <v>450</v>
          </cell>
          <cell r="D152">
            <v>38</v>
          </cell>
        </row>
        <row r="153">
          <cell r="C153" t="str">
            <v>Meùp trong</v>
          </cell>
          <cell r="G153">
            <v>1293</v>
          </cell>
          <cell r="I153">
            <v>2363</v>
          </cell>
          <cell r="J153">
            <v>2360</v>
          </cell>
          <cell r="K153">
            <v>3</v>
          </cell>
        </row>
        <row r="154">
          <cell r="C154" t="str">
            <v>Meùp ngoaøi</v>
          </cell>
          <cell r="G154">
            <v>1319</v>
          </cell>
          <cell r="I154">
            <v>2337</v>
          </cell>
          <cell r="J154">
            <v>2330</v>
          </cell>
          <cell r="K154">
            <v>7</v>
          </cell>
        </row>
        <row r="155">
          <cell r="C155">
            <v>500</v>
          </cell>
          <cell r="D155">
            <v>50</v>
          </cell>
          <cell r="F155">
            <v>1327</v>
          </cell>
          <cell r="H155">
            <v>3664</v>
          </cell>
        </row>
        <row r="156">
          <cell r="B156" t="str">
            <v>KM31+500</v>
          </cell>
          <cell r="C156" t="str">
            <v>Meùp trong</v>
          </cell>
          <cell r="G156">
            <v>1288</v>
          </cell>
          <cell r="I156">
            <v>2376</v>
          </cell>
          <cell r="J156">
            <v>2370</v>
          </cell>
          <cell r="K156">
            <v>6</v>
          </cell>
        </row>
        <row r="157">
          <cell r="C157" t="str">
            <v>Meùp ngoaøi</v>
          </cell>
          <cell r="G157">
            <v>1315</v>
          </cell>
          <cell r="I157">
            <v>2349</v>
          </cell>
          <cell r="J157">
            <v>2340</v>
          </cell>
          <cell r="K157">
            <v>9</v>
          </cell>
        </row>
        <row r="158">
          <cell r="C158">
            <v>550</v>
          </cell>
          <cell r="D158">
            <v>50</v>
          </cell>
        </row>
        <row r="159">
          <cell r="C159" t="str">
            <v>Meùp trong</v>
          </cell>
          <cell r="G159">
            <v>1291</v>
          </cell>
          <cell r="I159">
            <v>2373</v>
          </cell>
          <cell r="J159">
            <v>2370</v>
          </cell>
          <cell r="K159">
            <v>3</v>
          </cell>
        </row>
        <row r="160">
          <cell r="C160" t="str">
            <v>Meùp ngoaøi</v>
          </cell>
          <cell r="G160">
            <v>1316</v>
          </cell>
          <cell r="I160">
            <v>2348</v>
          </cell>
          <cell r="J160">
            <v>2340</v>
          </cell>
          <cell r="K160">
            <v>8</v>
          </cell>
        </row>
        <row r="161">
          <cell r="C161">
            <v>600</v>
          </cell>
          <cell r="D161">
            <v>50</v>
          </cell>
        </row>
        <row r="162">
          <cell r="B162" t="str">
            <v>KM31+600</v>
          </cell>
          <cell r="C162" t="str">
            <v>Meùp trong</v>
          </cell>
          <cell r="G162">
            <v>1284</v>
          </cell>
          <cell r="I162">
            <v>2372</v>
          </cell>
          <cell r="J162">
            <v>2370</v>
          </cell>
          <cell r="K162">
            <v>2</v>
          </cell>
        </row>
        <row r="163">
          <cell r="C163" t="str">
            <v>Meùp ngoaøi</v>
          </cell>
          <cell r="G163">
            <v>1311</v>
          </cell>
          <cell r="I163">
            <v>2345</v>
          </cell>
          <cell r="J163">
            <v>2340</v>
          </cell>
          <cell r="K163">
            <v>5</v>
          </cell>
        </row>
        <row r="164">
          <cell r="C164">
            <v>650</v>
          </cell>
          <cell r="D164">
            <v>50</v>
          </cell>
        </row>
        <row r="165">
          <cell r="C165" t="str">
            <v>Meùp trong</v>
          </cell>
          <cell r="G165">
            <v>1281</v>
          </cell>
          <cell r="I165">
            <v>2375</v>
          </cell>
          <cell r="J165">
            <v>2370</v>
          </cell>
          <cell r="K165">
            <v>5</v>
          </cell>
        </row>
        <row r="166">
          <cell r="C166" t="str">
            <v>Meùp ngoaøi</v>
          </cell>
          <cell r="G166">
            <v>1310</v>
          </cell>
          <cell r="I166">
            <v>2346</v>
          </cell>
          <cell r="J166">
            <v>2340</v>
          </cell>
          <cell r="K166">
            <v>6</v>
          </cell>
        </row>
        <row r="167">
          <cell r="C167">
            <v>700</v>
          </cell>
          <cell r="D167">
            <v>50</v>
          </cell>
          <cell r="F167">
            <v>1338</v>
          </cell>
          <cell r="H167">
            <v>3684</v>
          </cell>
        </row>
        <row r="168">
          <cell r="B168" t="str">
            <v>KM31+700</v>
          </cell>
          <cell r="C168" t="str">
            <v>Meùp trong</v>
          </cell>
          <cell r="G168">
            <v>1287</v>
          </cell>
          <cell r="I168">
            <v>2397</v>
          </cell>
          <cell r="J168">
            <v>2390</v>
          </cell>
          <cell r="K168">
            <v>7</v>
          </cell>
        </row>
        <row r="169">
          <cell r="C169" t="str">
            <v>Meùp ngoaøi</v>
          </cell>
          <cell r="G169">
            <v>1321</v>
          </cell>
          <cell r="I169">
            <v>2363</v>
          </cell>
          <cell r="J169">
            <v>2360</v>
          </cell>
          <cell r="K169">
            <v>3</v>
          </cell>
        </row>
        <row r="170">
          <cell r="C170">
            <v>729</v>
          </cell>
          <cell r="D170">
            <v>29</v>
          </cell>
        </row>
        <row r="171">
          <cell r="C171" t="str">
            <v>Meùp trong</v>
          </cell>
          <cell r="G171">
            <v>1291</v>
          </cell>
          <cell r="I171">
            <v>2393</v>
          </cell>
          <cell r="J171">
            <v>2390</v>
          </cell>
          <cell r="K171">
            <v>3</v>
          </cell>
        </row>
        <row r="172">
          <cell r="C172" t="str">
            <v>Meùp ngoaøi</v>
          </cell>
          <cell r="G172">
            <v>1319</v>
          </cell>
          <cell r="I172">
            <v>2365</v>
          </cell>
          <cell r="J172">
            <v>2360</v>
          </cell>
          <cell r="K172">
            <v>5</v>
          </cell>
        </row>
        <row r="173">
          <cell r="C173">
            <v>750</v>
          </cell>
          <cell r="D173">
            <v>21</v>
          </cell>
        </row>
        <row r="174">
          <cell r="C174" t="str">
            <v>Meùp trong</v>
          </cell>
          <cell r="G174">
            <v>1289</v>
          </cell>
          <cell r="I174">
            <v>2395</v>
          </cell>
          <cell r="J174">
            <v>2390</v>
          </cell>
          <cell r="K174">
            <v>5</v>
          </cell>
        </row>
        <row r="175">
          <cell r="C175" t="str">
            <v>Meùp ngoaøi</v>
          </cell>
          <cell r="G175">
            <v>1317</v>
          </cell>
          <cell r="I175">
            <v>2367</v>
          </cell>
          <cell r="J175">
            <v>2360</v>
          </cell>
          <cell r="K175">
            <v>7</v>
          </cell>
        </row>
        <row r="176">
          <cell r="C176">
            <v>800</v>
          </cell>
          <cell r="D176">
            <v>63</v>
          </cell>
          <cell r="F176">
            <v>1392</v>
          </cell>
          <cell r="H176">
            <v>3759</v>
          </cell>
        </row>
        <row r="177">
          <cell r="B177" t="str">
            <v>KM31+800</v>
          </cell>
          <cell r="C177" t="str">
            <v>Meùp trong</v>
          </cell>
          <cell r="G177">
            <v>1347</v>
          </cell>
          <cell r="I177">
            <v>2412</v>
          </cell>
          <cell r="J177">
            <v>2410</v>
          </cell>
          <cell r="K177">
            <v>2</v>
          </cell>
        </row>
        <row r="178">
          <cell r="C178" t="str">
            <v>Meùp ngoaøi</v>
          </cell>
          <cell r="G178">
            <v>1373</v>
          </cell>
          <cell r="I178">
            <v>2386</v>
          </cell>
          <cell r="J178">
            <v>2380</v>
          </cell>
          <cell r="K178">
            <v>6</v>
          </cell>
        </row>
        <row r="179">
          <cell r="C179">
            <v>850</v>
          </cell>
          <cell r="D179">
            <v>50</v>
          </cell>
        </row>
        <row r="180">
          <cell r="C180" t="str">
            <v>Meùp trong</v>
          </cell>
          <cell r="G180">
            <v>1334</v>
          </cell>
          <cell r="I180">
            <v>2425</v>
          </cell>
          <cell r="J180">
            <v>2420</v>
          </cell>
          <cell r="K180">
            <v>5</v>
          </cell>
        </row>
        <row r="181">
          <cell r="C181" t="str">
            <v>Meùp ngoaøi</v>
          </cell>
          <cell r="G181">
            <v>1362</v>
          </cell>
          <cell r="I181">
            <v>2397</v>
          </cell>
          <cell r="J181">
            <v>2390</v>
          </cell>
          <cell r="K181">
            <v>7</v>
          </cell>
        </row>
        <row r="182">
          <cell r="C182">
            <v>900</v>
          </cell>
          <cell r="D182">
            <v>50</v>
          </cell>
        </row>
        <row r="183">
          <cell r="B183" t="str">
            <v>KM31+900</v>
          </cell>
          <cell r="C183" t="str">
            <v>Meùp trong</v>
          </cell>
          <cell r="G183">
            <v>1331</v>
          </cell>
          <cell r="I183">
            <v>2428</v>
          </cell>
          <cell r="J183">
            <v>2420</v>
          </cell>
          <cell r="K183">
            <v>8</v>
          </cell>
        </row>
        <row r="184">
          <cell r="C184" t="str">
            <v>Meùp ngoaøi</v>
          </cell>
          <cell r="G184">
            <v>1365</v>
          </cell>
          <cell r="I184">
            <v>2394</v>
          </cell>
          <cell r="J184">
            <v>2390</v>
          </cell>
          <cell r="K184">
            <v>4</v>
          </cell>
        </row>
        <row r="185">
          <cell r="C185">
            <v>950</v>
          </cell>
          <cell r="D185">
            <v>50</v>
          </cell>
        </row>
        <row r="186">
          <cell r="C186" t="str">
            <v>Meùp trong</v>
          </cell>
          <cell r="G186">
            <v>1345</v>
          </cell>
          <cell r="I186">
            <v>2414</v>
          </cell>
          <cell r="J186">
            <v>2410</v>
          </cell>
          <cell r="K186">
            <v>4</v>
          </cell>
        </row>
        <row r="187">
          <cell r="C187" t="str">
            <v>Meùp ngoaøi</v>
          </cell>
          <cell r="G187">
            <v>1377</v>
          </cell>
          <cell r="I187">
            <v>2382</v>
          </cell>
          <cell r="J187">
            <v>2380</v>
          </cell>
          <cell r="K187">
            <v>2</v>
          </cell>
        </row>
        <row r="188">
          <cell r="C188" t="str">
            <v>Km32+00</v>
          </cell>
          <cell r="D188">
            <v>50</v>
          </cell>
        </row>
        <row r="189">
          <cell r="B189" t="str">
            <v>KM32+000</v>
          </cell>
          <cell r="C189" t="str">
            <v>Meùp trong</v>
          </cell>
          <cell r="G189">
            <v>1355</v>
          </cell>
          <cell r="I189">
            <v>2404</v>
          </cell>
          <cell r="J189">
            <v>2400</v>
          </cell>
          <cell r="K189">
            <v>4</v>
          </cell>
        </row>
        <row r="190">
          <cell r="C190" t="str">
            <v>Meùp ngoaøi</v>
          </cell>
          <cell r="G190">
            <v>1382</v>
          </cell>
          <cell r="I190">
            <v>2377</v>
          </cell>
          <cell r="J190">
            <v>2370</v>
          </cell>
          <cell r="K190">
            <v>7</v>
          </cell>
        </row>
        <row r="191">
          <cell r="C191">
            <v>50</v>
          </cell>
          <cell r="D191">
            <v>50</v>
          </cell>
          <cell r="F191">
            <v>1364</v>
          </cell>
          <cell r="H191">
            <v>3741</v>
          </cell>
        </row>
        <row r="192">
          <cell r="C192" t="str">
            <v>Meùp trong</v>
          </cell>
          <cell r="G192">
            <v>1357</v>
          </cell>
          <cell r="I192">
            <v>2384</v>
          </cell>
          <cell r="J192">
            <v>2390</v>
          </cell>
          <cell r="K192">
            <v>-6</v>
          </cell>
        </row>
        <row r="193">
          <cell r="C193" t="str">
            <v>Meùp ngoaøi</v>
          </cell>
          <cell r="G193">
            <v>1385</v>
          </cell>
          <cell r="I193">
            <v>2356</v>
          </cell>
          <cell r="J193">
            <v>2360</v>
          </cell>
          <cell r="K193">
            <v>-4</v>
          </cell>
        </row>
        <row r="194">
          <cell r="C194">
            <v>100</v>
          </cell>
          <cell r="D194">
            <v>50</v>
          </cell>
        </row>
        <row r="195">
          <cell r="B195" t="str">
            <v>KM32+100</v>
          </cell>
          <cell r="C195" t="str">
            <v>Meùp trong</v>
          </cell>
          <cell r="G195">
            <v>1358</v>
          </cell>
          <cell r="I195">
            <v>2383</v>
          </cell>
          <cell r="J195">
            <v>2380</v>
          </cell>
          <cell r="K195">
            <v>3</v>
          </cell>
        </row>
        <row r="196">
          <cell r="C196" t="str">
            <v>Meùp ngoaøi</v>
          </cell>
          <cell r="G196">
            <v>1386</v>
          </cell>
          <cell r="I196">
            <v>2355</v>
          </cell>
          <cell r="J196">
            <v>2350</v>
          </cell>
          <cell r="K196">
            <v>5</v>
          </cell>
        </row>
        <row r="197">
          <cell r="C197">
            <v>122</v>
          </cell>
          <cell r="D197">
            <v>22</v>
          </cell>
        </row>
        <row r="198">
          <cell r="C198" t="str">
            <v>Meùp trong</v>
          </cell>
          <cell r="G198">
            <v>1356</v>
          </cell>
          <cell r="I198">
            <v>2385</v>
          </cell>
          <cell r="J198">
            <v>2380</v>
          </cell>
          <cell r="K198">
            <v>5</v>
          </cell>
        </row>
        <row r="199">
          <cell r="C199" t="str">
            <v>Meùp ngoaøi</v>
          </cell>
          <cell r="G199">
            <v>1387</v>
          </cell>
          <cell r="I199">
            <v>2354</v>
          </cell>
          <cell r="J199">
            <v>2350</v>
          </cell>
          <cell r="K199">
            <v>4</v>
          </cell>
        </row>
        <row r="200">
          <cell r="C200">
            <v>150</v>
          </cell>
          <cell r="D200">
            <v>28</v>
          </cell>
        </row>
        <row r="201">
          <cell r="C201" t="str">
            <v>Meùp trong</v>
          </cell>
          <cell r="G201">
            <v>1360</v>
          </cell>
          <cell r="I201">
            <v>2381</v>
          </cell>
          <cell r="J201">
            <v>2380</v>
          </cell>
          <cell r="K201">
            <v>1</v>
          </cell>
        </row>
        <row r="202">
          <cell r="C202" t="str">
            <v>Meùp ngoaøi</v>
          </cell>
          <cell r="G202">
            <v>1386</v>
          </cell>
          <cell r="I202">
            <v>2355</v>
          </cell>
          <cell r="J202">
            <v>2350</v>
          </cell>
          <cell r="K202">
            <v>5</v>
          </cell>
        </row>
        <row r="203">
          <cell r="C203">
            <v>200</v>
          </cell>
          <cell r="D203">
            <v>50</v>
          </cell>
        </row>
        <row r="204">
          <cell r="B204" t="str">
            <v>KM32+200</v>
          </cell>
          <cell r="C204" t="str">
            <v>Meùp trong</v>
          </cell>
          <cell r="G204">
            <v>1368</v>
          </cell>
          <cell r="I204">
            <v>2373</v>
          </cell>
          <cell r="J204">
            <v>2370</v>
          </cell>
          <cell r="K204">
            <v>3</v>
          </cell>
        </row>
        <row r="205">
          <cell r="C205" t="str">
            <v>Meùp ngoaøi</v>
          </cell>
          <cell r="G205">
            <v>1397</v>
          </cell>
          <cell r="I205">
            <v>2344</v>
          </cell>
          <cell r="J205">
            <v>2340</v>
          </cell>
          <cell r="K205">
            <v>4</v>
          </cell>
        </row>
        <row r="206">
          <cell r="C206">
            <v>250</v>
          </cell>
          <cell r="D206">
            <v>50</v>
          </cell>
        </row>
        <row r="207">
          <cell r="C207" t="str">
            <v>Meùp trong</v>
          </cell>
          <cell r="G207">
            <v>1389</v>
          </cell>
          <cell r="I207">
            <v>2352</v>
          </cell>
          <cell r="J207">
            <v>2360</v>
          </cell>
          <cell r="K207">
            <v>-8</v>
          </cell>
        </row>
        <row r="208">
          <cell r="C208" t="str">
            <v>Meùp ngoaøi</v>
          </cell>
          <cell r="G208">
            <v>1416</v>
          </cell>
          <cell r="I208">
            <v>2325</v>
          </cell>
          <cell r="J208">
            <v>2330</v>
          </cell>
          <cell r="K208">
            <v>-5</v>
          </cell>
        </row>
        <row r="209">
          <cell r="C209">
            <v>279</v>
          </cell>
          <cell r="D209">
            <v>29</v>
          </cell>
        </row>
        <row r="210">
          <cell r="C210" t="str">
            <v>Meùp trong</v>
          </cell>
          <cell r="G210">
            <v>1387</v>
          </cell>
          <cell r="I210">
            <v>2354</v>
          </cell>
          <cell r="J210">
            <v>2350</v>
          </cell>
          <cell r="K210">
            <v>4</v>
          </cell>
        </row>
        <row r="211">
          <cell r="C211" t="str">
            <v>Meùp ngoaøi</v>
          </cell>
          <cell r="G211">
            <v>1416</v>
          </cell>
          <cell r="I211">
            <v>2325</v>
          </cell>
          <cell r="J211">
            <v>2320</v>
          </cell>
          <cell r="K211">
            <v>5</v>
          </cell>
        </row>
        <row r="212">
          <cell r="B212" t="str">
            <v>KM32+300</v>
          </cell>
          <cell r="C212">
            <v>300</v>
          </cell>
          <cell r="D212">
            <v>21</v>
          </cell>
          <cell r="F212">
            <v>1326</v>
          </cell>
          <cell r="H212">
            <v>3651</v>
          </cell>
        </row>
        <row r="213">
          <cell r="C213" t="str">
            <v>Meùp trong</v>
          </cell>
          <cell r="G213">
            <v>1293</v>
          </cell>
          <cell r="I213">
            <v>2358</v>
          </cell>
          <cell r="J213">
            <v>2360</v>
          </cell>
          <cell r="K213">
            <v>-2</v>
          </cell>
        </row>
        <row r="214">
          <cell r="C214" t="str">
            <v>Meùp ngoaøi</v>
          </cell>
          <cell r="G214">
            <v>1322</v>
          </cell>
          <cell r="I214">
            <v>2329</v>
          </cell>
          <cell r="J214">
            <v>2330</v>
          </cell>
          <cell r="K214">
            <v>-1</v>
          </cell>
        </row>
        <row r="215">
          <cell r="C215">
            <v>350</v>
          </cell>
          <cell r="D215">
            <v>50</v>
          </cell>
        </row>
        <row r="216">
          <cell r="C216" t="str">
            <v>Meùp trong</v>
          </cell>
          <cell r="G216">
            <v>1278</v>
          </cell>
          <cell r="I216">
            <v>2373</v>
          </cell>
          <cell r="J216">
            <v>2370</v>
          </cell>
          <cell r="K216">
            <v>3</v>
          </cell>
        </row>
        <row r="217">
          <cell r="C217" t="str">
            <v>Meùp ngoaøi</v>
          </cell>
          <cell r="G217">
            <v>1306</v>
          </cell>
          <cell r="I217">
            <v>2345</v>
          </cell>
          <cell r="J217">
            <v>2340</v>
          </cell>
          <cell r="K217">
            <v>5</v>
          </cell>
        </row>
        <row r="218">
          <cell r="C218">
            <v>398</v>
          </cell>
          <cell r="D218">
            <v>48</v>
          </cell>
        </row>
        <row r="219">
          <cell r="C219" t="str">
            <v>Meùp trong</v>
          </cell>
          <cell r="G219">
            <v>1253</v>
          </cell>
          <cell r="I219">
            <v>2398</v>
          </cell>
          <cell r="J219">
            <v>2390</v>
          </cell>
          <cell r="K219">
            <v>8</v>
          </cell>
        </row>
        <row r="220">
          <cell r="C220" t="str">
            <v>Meùp ngoaøi</v>
          </cell>
          <cell r="G220">
            <v>1288</v>
          </cell>
          <cell r="I220">
            <v>2363</v>
          </cell>
          <cell r="J220">
            <v>2360</v>
          </cell>
          <cell r="K220">
            <v>3</v>
          </cell>
        </row>
        <row r="221">
          <cell r="C221">
            <v>450</v>
          </cell>
          <cell r="D221">
            <v>52</v>
          </cell>
        </row>
        <row r="222">
          <cell r="C222" t="str">
            <v>Meùp trong</v>
          </cell>
          <cell r="G222">
            <v>1231</v>
          </cell>
          <cell r="I222">
            <v>2420</v>
          </cell>
          <cell r="J222">
            <v>2410</v>
          </cell>
          <cell r="K222">
            <v>10</v>
          </cell>
        </row>
        <row r="223">
          <cell r="C223" t="str">
            <v>Meùp ngoaøi</v>
          </cell>
          <cell r="G223">
            <v>1265</v>
          </cell>
          <cell r="I223">
            <v>2386</v>
          </cell>
          <cell r="J223">
            <v>2380</v>
          </cell>
          <cell r="K223">
            <v>6</v>
          </cell>
        </row>
        <row r="224">
          <cell r="C224">
            <v>500</v>
          </cell>
          <cell r="D224">
            <v>50</v>
          </cell>
          <cell r="F224">
            <v>1371</v>
          </cell>
          <cell r="H224">
            <v>3757</v>
          </cell>
        </row>
        <row r="225">
          <cell r="B225" t="str">
            <v>KM32+500</v>
          </cell>
          <cell r="C225" t="str">
            <v>Meùp trong</v>
          </cell>
          <cell r="G225">
            <v>1350</v>
          </cell>
          <cell r="I225">
            <v>2407</v>
          </cell>
          <cell r="J225">
            <v>2410</v>
          </cell>
          <cell r="K225">
            <v>-3</v>
          </cell>
        </row>
        <row r="226">
          <cell r="C226" t="str">
            <v>Meùp ngoaøi</v>
          </cell>
          <cell r="G226">
            <v>1384</v>
          </cell>
          <cell r="I226">
            <v>2373</v>
          </cell>
          <cell r="J226">
            <v>2380</v>
          </cell>
          <cell r="K226">
            <v>-7</v>
          </cell>
        </row>
        <row r="227">
          <cell r="C227">
            <v>550</v>
          </cell>
          <cell r="D227">
            <v>50</v>
          </cell>
        </row>
        <row r="228">
          <cell r="C228" t="str">
            <v>Meùp trong</v>
          </cell>
          <cell r="G228">
            <v>1332</v>
          </cell>
          <cell r="I228">
            <v>2425</v>
          </cell>
          <cell r="J228">
            <v>2420</v>
          </cell>
          <cell r="K228">
            <v>5</v>
          </cell>
        </row>
        <row r="229">
          <cell r="C229" t="str">
            <v>Meùp ngoaøi</v>
          </cell>
          <cell r="G229">
            <v>1363</v>
          </cell>
          <cell r="I229">
            <v>2394</v>
          </cell>
          <cell r="J229">
            <v>2390</v>
          </cell>
          <cell r="K229">
            <v>4</v>
          </cell>
        </row>
        <row r="230">
          <cell r="C230">
            <v>600</v>
          </cell>
          <cell r="D230">
            <v>50</v>
          </cell>
        </row>
        <row r="231">
          <cell r="B231" t="str">
            <v>KM32+600</v>
          </cell>
          <cell r="C231" t="str">
            <v>Meùp trong</v>
          </cell>
          <cell r="G231">
            <v>1331</v>
          </cell>
          <cell r="I231">
            <v>2426</v>
          </cell>
          <cell r="J231">
            <v>2420</v>
          </cell>
          <cell r="K231">
            <v>6</v>
          </cell>
        </row>
        <row r="232">
          <cell r="C232" t="str">
            <v>Meùp ngoaøi</v>
          </cell>
          <cell r="G232">
            <v>1359</v>
          </cell>
          <cell r="I232">
            <v>2398</v>
          </cell>
          <cell r="J232">
            <v>2390</v>
          </cell>
          <cell r="K232">
            <v>8</v>
          </cell>
        </row>
        <row r="233">
          <cell r="C233">
            <v>650</v>
          </cell>
          <cell r="D233">
            <v>50</v>
          </cell>
        </row>
        <row r="234">
          <cell r="C234" t="str">
            <v>Meùp trong</v>
          </cell>
          <cell r="G234">
            <v>1323</v>
          </cell>
          <cell r="I234">
            <v>2434</v>
          </cell>
          <cell r="J234">
            <v>2430</v>
          </cell>
          <cell r="K234">
            <v>4</v>
          </cell>
        </row>
        <row r="235">
          <cell r="C235" t="str">
            <v>Meùp ngoaøi</v>
          </cell>
          <cell r="G235">
            <v>1350</v>
          </cell>
          <cell r="I235">
            <v>2407</v>
          </cell>
          <cell r="J235">
            <v>2400</v>
          </cell>
          <cell r="K235">
            <v>7</v>
          </cell>
        </row>
        <row r="236">
          <cell r="C236">
            <v>700</v>
          </cell>
          <cell r="D236">
            <v>50</v>
          </cell>
        </row>
        <row r="237">
          <cell r="B237" t="str">
            <v>KM32+700</v>
          </cell>
          <cell r="C237" t="str">
            <v>Meùp trong</v>
          </cell>
          <cell r="G237">
            <v>1212</v>
          </cell>
          <cell r="I237">
            <v>2444</v>
          </cell>
          <cell r="J237">
            <v>2440</v>
          </cell>
          <cell r="K237">
            <v>4</v>
          </cell>
        </row>
        <row r="238">
          <cell r="C238" t="str">
            <v>Meùp ngoaøi</v>
          </cell>
          <cell r="G238">
            <v>1243</v>
          </cell>
          <cell r="I238">
            <v>2413</v>
          </cell>
          <cell r="J238">
            <v>2410</v>
          </cell>
          <cell r="K238">
            <v>3</v>
          </cell>
        </row>
        <row r="239">
          <cell r="C239">
            <v>755</v>
          </cell>
          <cell r="D239">
            <v>55</v>
          </cell>
          <cell r="F239">
            <v>1421</v>
          </cell>
          <cell r="H239">
            <v>3834</v>
          </cell>
        </row>
        <row r="240">
          <cell r="C240" t="str">
            <v>Meùp trong</v>
          </cell>
          <cell r="G240">
            <v>1382</v>
          </cell>
          <cell r="I240">
            <v>2452</v>
          </cell>
          <cell r="J240">
            <v>2450</v>
          </cell>
          <cell r="K240">
            <v>2</v>
          </cell>
        </row>
        <row r="241">
          <cell r="C241" t="str">
            <v>Meùp ngoaøi</v>
          </cell>
          <cell r="G241">
            <v>1408</v>
          </cell>
          <cell r="I241">
            <v>2426</v>
          </cell>
          <cell r="J241">
            <v>2420</v>
          </cell>
          <cell r="K241">
            <v>6</v>
          </cell>
        </row>
        <row r="242">
          <cell r="C242">
            <v>800</v>
          </cell>
          <cell r="D242">
            <v>45</v>
          </cell>
        </row>
        <row r="243">
          <cell r="B243" t="str">
            <v>KM32+800</v>
          </cell>
          <cell r="C243" t="str">
            <v>Meùp trong</v>
          </cell>
          <cell r="G243">
            <v>1469</v>
          </cell>
          <cell r="I243">
            <v>2365</v>
          </cell>
          <cell r="J243">
            <v>2360</v>
          </cell>
          <cell r="K243">
            <v>5</v>
          </cell>
        </row>
        <row r="244">
          <cell r="C244" t="str">
            <v>Meùp ngoaøi</v>
          </cell>
          <cell r="G244">
            <v>1502</v>
          </cell>
          <cell r="I244">
            <v>2332</v>
          </cell>
          <cell r="J244">
            <v>2330</v>
          </cell>
          <cell r="K244">
            <v>2</v>
          </cell>
        </row>
        <row r="245">
          <cell r="C245">
            <v>850</v>
          </cell>
          <cell r="D245">
            <v>50</v>
          </cell>
        </row>
        <row r="246">
          <cell r="C246" t="str">
            <v>Meùp trong</v>
          </cell>
          <cell r="G246">
            <v>1368</v>
          </cell>
          <cell r="I246">
            <v>2466</v>
          </cell>
          <cell r="J246">
            <v>2460</v>
          </cell>
          <cell r="K246">
            <v>6</v>
          </cell>
        </row>
        <row r="247">
          <cell r="C247" t="str">
            <v>Meùp ngoaøi</v>
          </cell>
          <cell r="G247">
            <v>1400</v>
          </cell>
          <cell r="I247">
            <v>2434</v>
          </cell>
          <cell r="J247">
            <v>2430</v>
          </cell>
          <cell r="K247">
            <v>4</v>
          </cell>
        </row>
        <row r="248">
          <cell r="C248">
            <v>900</v>
          </cell>
          <cell r="D248">
            <v>50</v>
          </cell>
        </row>
        <row r="249">
          <cell r="B249" t="str">
            <v>KM32+900</v>
          </cell>
          <cell r="C249" t="str">
            <v>Meùp trong</v>
          </cell>
          <cell r="G249">
            <v>1340</v>
          </cell>
          <cell r="I249">
            <v>2494</v>
          </cell>
          <cell r="J249">
            <v>2490</v>
          </cell>
          <cell r="K249">
            <v>4</v>
          </cell>
        </row>
        <row r="250">
          <cell r="C250" t="str">
            <v>Meùp ngoaøi</v>
          </cell>
          <cell r="G250">
            <v>1367</v>
          </cell>
          <cell r="I250">
            <v>2467</v>
          </cell>
          <cell r="J250">
            <v>2460</v>
          </cell>
          <cell r="K250">
            <v>7</v>
          </cell>
        </row>
        <row r="251">
          <cell r="C251">
            <v>915</v>
          </cell>
          <cell r="D251">
            <v>15</v>
          </cell>
        </row>
        <row r="252">
          <cell r="C252" t="str">
            <v>Meùp trong</v>
          </cell>
          <cell r="G252">
            <v>1331</v>
          </cell>
          <cell r="I252">
            <v>2503</v>
          </cell>
          <cell r="J252">
            <v>2500</v>
          </cell>
          <cell r="K252">
            <v>3</v>
          </cell>
        </row>
        <row r="253">
          <cell r="C253" t="str">
            <v>Meùp ngoaøi</v>
          </cell>
          <cell r="G253">
            <v>1362</v>
          </cell>
          <cell r="I253">
            <v>2472</v>
          </cell>
          <cell r="J253">
            <v>2470</v>
          </cell>
          <cell r="K253">
            <v>2</v>
          </cell>
        </row>
        <row r="254">
          <cell r="C254">
            <v>950</v>
          </cell>
          <cell r="D254">
            <v>35</v>
          </cell>
        </row>
        <row r="255">
          <cell r="C255" t="str">
            <v>Meùp trong</v>
          </cell>
          <cell r="G255">
            <v>1309</v>
          </cell>
          <cell r="I255">
            <v>2525</v>
          </cell>
          <cell r="J255">
            <v>2520</v>
          </cell>
          <cell r="K255">
            <v>5</v>
          </cell>
        </row>
        <row r="256">
          <cell r="C256" t="str">
            <v>Meùp ngoaøi</v>
          </cell>
          <cell r="G256">
            <v>1341</v>
          </cell>
          <cell r="I256">
            <v>2493</v>
          </cell>
          <cell r="J256">
            <v>2490</v>
          </cell>
          <cell r="K256">
            <v>3</v>
          </cell>
        </row>
        <row r="257">
          <cell r="C257" t="str">
            <v>Km33+00</v>
          </cell>
          <cell r="D257">
            <v>50</v>
          </cell>
          <cell r="F257">
            <v>1324</v>
          </cell>
          <cell r="H257">
            <v>3817</v>
          </cell>
        </row>
        <row r="258">
          <cell r="B258" t="str">
            <v>KM33+000</v>
          </cell>
          <cell r="C258" t="str">
            <v>Meùp trong</v>
          </cell>
          <cell r="G258">
            <v>1314</v>
          </cell>
          <cell r="I258">
            <v>2503</v>
          </cell>
          <cell r="J258">
            <v>2500</v>
          </cell>
          <cell r="K258">
            <v>3</v>
          </cell>
        </row>
        <row r="259">
          <cell r="C259" t="str">
            <v>Meùp ngoaøi</v>
          </cell>
          <cell r="G259">
            <v>1340</v>
          </cell>
          <cell r="I259">
            <v>2477</v>
          </cell>
          <cell r="J259">
            <v>2470</v>
          </cell>
          <cell r="K259">
            <v>7</v>
          </cell>
        </row>
        <row r="260">
          <cell r="C260">
            <v>50</v>
          </cell>
          <cell r="D260">
            <v>50</v>
          </cell>
        </row>
        <row r="261">
          <cell r="C261" t="str">
            <v>Meùp trong</v>
          </cell>
          <cell r="G261">
            <v>1338</v>
          </cell>
          <cell r="I261">
            <v>2479</v>
          </cell>
          <cell r="J261">
            <v>2480</v>
          </cell>
          <cell r="K261">
            <v>-1</v>
          </cell>
        </row>
        <row r="262">
          <cell r="C262" t="str">
            <v>Meùp ngoaøi</v>
          </cell>
          <cell r="G262">
            <v>1370</v>
          </cell>
          <cell r="I262">
            <v>2447</v>
          </cell>
          <cell r="J262">
            <v>2450</v>
          </cell>
          <cell r="K262">
            <v>-3</v>
          </cell>
        </row>
        <row r="263">
          <cell r="C263">
            <v>100</v>
          </cell>
          <cell r="D263">
            <v>50</v>
          </cell>
        </row>
        <row r="264">
          <cell r="B264" t="str">
            <v>KM33+100</v>
          </cell>
          <cell r="C264" t="str">
            <v>Meùp trong</v>
          </cell>
          <cell r="G264">
            <v>1350</v>
          </cell>
          <cell r="I264">
            <v>2467</v>
          </cell>
          <cell r="J264">
            <v>2460</v>
          </cell>
          <cell r="K264">
            <v>7</v>
          </cell>
        </row>
        <row r="265">
          <cell r="C265" t="str">
            <v>Meùp ngoaøi</v>
          </cell>
          <cell r="G265">
            <v>1382</v>
          </cell>
          <cell r="I265">
            <v>2435</v>
          </cell>
          <cell r="J265">
            <v>2430</v>
          </cell>
          <cell r="K265">
            <v>5</v>
          </cell>
        </row>
        <row r="266">
          <cell r="C266">
            <v>150</v>
          </cell>
          <cell r="D266">
            <v>50</v>
          </cell>
        </row>
        <row r="267">
          <cell r="C267" t="str">
            <v>Meùp trong</v>
          </cell>
          <cell r="G267">
            <v>1389</v>
          </cell>
          <cell r="I267">
            <v>2445</v>
          </cell>
          <cell r="J267">
            <v>2440</v>
          </cell>
          <cell r="K267">
            <v>5</v>
          </cell>
        </row>
        <row r="268">
          <cell r="C268" t="str">
            <v>Meùp ngoaøi</v>
          </cell>
          <cell r="G268">
            <v>1420</v>
          </cell>
          <cell r="I268">
            <v>2414</v>
          </cell>
          <cell r="J268">
            <v>2410</v>
          </cell>
          <cell r="K268">
            <v>4</v>
          </cell>
        </row>
        <row r="269">
          <cell r="C269">
            <v>200</v>
          </cell>
          <cell r="D269">
            <v>50</v>
          </cell>
          <cell r="F269">
            <v>1413</v>
          </cell>
          <cell r="H269">
            <v>3827</v>
          </cell>
        </row>
        <row r="270">
          <cell r="B270" t="str">
            <v>KM33+200</v>
          </cell>
          <cell r="C270" t="str">
            <v>Meùp trong</v>
          </cell>
          <cell r="G270">
            <v>1405</v>
          </cell>
          <cell r="I270">
            <v>2422</v>
          </cell>
          <cell r="J270">
            <v>2420</v>
          </cell>
          <cell r="K270">
            <v>2</v>
          </cell>
        </row>
        <row r="271">
          <cell r="C271" t="str">
            <v>Meùp ngoaøi</v>
          </cell>
          <cell r="G271">
            <v>1432</v>
          </cell>
          <cell r="I271">
            <v>2395</v>
          </cell>
          <cell r="J271">
            <v>2390</v>
          </cell>
          <cell r="K271">
            <v>5</v>
          </cell>
        </row>
        <row r="272">
          <cell r="C272">
            <v>218</v>
          </cell>
          <cell r="D272">
            <v>18</v>
          </cell>
        </row>
        <row r="273">
          <cell r="C273" t="str">
            <v>Meùp trong</v>
          </cell>
          <cell r="G273">
            <v>1416</v>
          </cell>
          <cell r="I273">
            <v>2411</v>
          </cell>
          <cell r="J273">
            <v>2410</v>
          </cell>
          <cell r="K273">
            <v>1</v>
          </cell>
        </row>
        <row r="274">
          <cell r="C274" t="str">
            <v>Meùp ngoaøi</v>
          </cell>
          <cell r="G274">
            <v>1439</v>
          </cell>
          <cell r="I274">
            <v>2388</v>
          </cell>
          <cell r="J274">
            <v>2380</v>
          </cell>
          <cell r="K274">
            <v>8</v>
          </cell>
        </row>
        <row r="275">
          <cell r="C275">
            <v>250</v>
          </cell>
          <cell r="D275">
            <v>32</v>
          </cell>
        </row>
        <row r="276">
          <cell r="C276" t="str">
            <v>Meùp trong</v>
          </cell>
          <cell r="G276">
            <v>1417</v>
          </cell>
          <cell r="I276">
            <v>2410</v>
          </cell>
          <cell r="J276">
            <v>2400</v>
          </cell>
          <cell r="K276">
            <v>10</v>
          </cell>
        </row>
        <row r="277">
          <cell r="C277" t="str">
            <v>Meùp ngoaøi</v>
          </cell>
          <cell r="G277">
            <v>1455</v>
          </cell>
          <cell r="I277">
            <v>2372</v>
          </cell>
          <cell r="J277">
            <v>2370</v>
          </cell>
          <cell r="K277">
            <v>2</v>
          </cell>
        </row>
        <row r="278">
          <cell r="C278">
            <v>300</v>
          </cell>
          <cell r="D278">
            <v>50</v>
          </cell>
        </row>
        <row r="279">
          <cell r="B279" t="str">
            <v>KM33+300</v>
          </cell>
          <cell r="C279" t="str">
            <v>Meùp trong</v>
          </cell>
          <cell r="G279">
            <v>1272</v>
          </cell>
          <cell r="I279">
            <v>2384</v>
          </cell>
          <cell r="J279">
            <v>2380</v>
          </cell>
          <cell r="K279">
            <v>4</v>
          </cell>
        </row>
        <row r="280">
          <cell r="C280" t="str">
            <v>Meùp ngoaøi</v>
          </cell>
          <cell r="G280">
            <v>1303</v>
          </cell>
          <cell r="I280">
            <v>2353</v>
          </cell>
          <cell r="J280">
            <v>2350</v>
          </cell>
          <cell r="K280">
            <v>3</v>
          </cell>
        </row>
        <row r="281">
          <cell r="C281">
            <v>350</v>
          </cell>
          <cell r="D281">
            <v>50</v>
          </cell>
        </row>
        <row r="282">
          <cell r="C282" t="str">
            <v>Meùp trong</v>
          </cell>
          <cell r="G282">
            <v>1300</v>
          </cell>
          <cell r="I282">
            <v>2356</v>
          </cell>
          <cell r="J282">
            <v>2360</v>
          </cell>
          <cell r="K282">
            <v>-4</v>
          </cell>
        </row>
        <row r="283">
          <cell r="C283" t="str">
            <v>Meùp ngoaøi</v>
          </cell>
          <cell r="G283">
            <v>1328</v>
          </cell>
          <cell r="I283">
            <v>2328</v>
          </cell>
          <cell r="J283">
            <v>2330</v>
          </cell>
          <cell r="K283">
            <v>-2</v>
          </cell>
        </row>
        <row r="284">
          <cell r="C284">
            <v>400</v>
          </cell>
          <cell r="D284">
            <v>50</v>
          </cell>
        </row>
        <row r="285">
          <cell r="B285" t="str">
            <v>KM33+400</v>
          </cell>
          <cell r="C285" t="str">
            <v>Meùp trong</v>
          </cell>
          <cell r="G285">
            <v>1311</v>
          </cell>
          <cell r="I285">
            <v>2345</v>
          </cell>
          <cell r="J285">
            <v>2340</v>
          </cell>
          <cell r="K285">
            <v>5</v>
          </cell>
        </row>
        <row r="286">
          <cell r="C286" t="str">
            <v>Meùp ngoaøi</v>
          </cell>
          <cell r="G286">
            <v>1343</v>
          </cell>
          <cell r="I286">
            <v>2313</v>
          </cell>
          <cell r="J286">
            <v>2310</v>
          </cell>
          <cell r="K286">
            <v>3</v>
          </cell>
        </row>
        <row r="287">
          <cell r="C287">
            <v>450</v>
          </cell>
          <cell r="D287">
            <v>50</v>
          </cell>
          <cell r="F287">
            <v>1336</v>
          </cell>
          <cell r="H287">
            <v>3649</v>
          </cell>
        </row>
        <row r="288">
          <cell r="C288" t="str">
            <v>Meùp trong</v>
          </cell>
          <cell r="G288">
            <v>1314</v>
          </cell>
          <cell r="I288">
            <v>2335</v>
          </cell>
          <cell r="J288">
            <v>2330</v>
          </cell>
          <cell r="K288">
            <v>5</v>
          </cell>
        </row>
        <row r="289">
          <cell r="C289" t="str">
            <v>Meùp ngoaøi</v>
          </cell>
          <cell r="G289">
            <v>1343</v>
          </cell>
          <cell r="I289">
            <v>2306</v>
          </cell>
          <cell r="J289">
            <v>2300</v>
          </cell>
          <cell r="K289">
            <v>6</v>
          </cell>
        </row>
        <row r="290">
          <cell r="C290">
            <v>500</v>
          </cell>
          <cell r="D290">
            <v>50</v>
          </cell>
        </row>
        <row r="291">
          <cell r="B291" t="str">
            <v>KM33+500</v>
          </cell>
          <cell r="C291" t="str">
            <v>Meùp trong</v>
          </cell>
          <cell r="G291">
            <v>1337</v>
          </cell>
          <cell r="I291">
            <v>2312</v>
          </cell>
          <cell r="J291">
            <v>2310</v>
          </cell>
          <cell r="K291">
            <v>2</v>
          </cell>
        </row>
        <row r="292">
          <cell r="C292" t="str">
            <v>Meùp ngoaøi</v>
          </cell>
          <cell r="G292">
            <v>1363</v>
          </cell>
          <cell r="I292">
            <v>2286</v>
          </cell>
          <cell r="J292">
            <v>2280</v>
          </cell>
          <cell r="K292">
            <v>6</v>
          </cell>
        </row>
        <row r="293">
          <cell r="C293">
            <v>550</v>
          </cell>
          <cell r="D293">
            <v>50</v>
          </cell>
        </row>
        <row r="294">
          <cell r="C294" t="str">
            <v>Meùp trong</v>
          </cell>
          <cell r="G294">
            <v>1356</v>
          </cell>
          <cell r="I294">
            <v>2293</v>
          </cell>
          <cell r="J294">
            <v>2290</v>
          </cell>
          <cell r="K294">
            <v>3</v>
          </cell>
        </row>
        <row r="295">
          <cell r="C295" t="str">
            <v>Meùp ngoaøi</v>
          </cell>
          <cell r="G295">
            <v>1382</v>
          </cell>
          <cell r="I295">
            <v>2267</v>
          </cell>
          <cell r="J295">
            <v>2260</v>
          </cell>
          <cell r="K295">
            <v>7</v>
          </cell>
        </row>
        <row r="296">
          <cell r="C296">
            <v>600</v>
          </cell>
          <cell r="D296">
            <v>50</v>
          </cell>
        </row>
        <row r="297">
          <cell r="B297" t="str">
            <v>KM33+600</v>
          </cell>
          <cell r="C297" t="str">
            <v>Meùp trong</v>
          </cell>
          <cell r="G297">
            <v>1378</v>
          </cell>
          <cell r="I297">
            <v>2278</v>
          </cell>
          <cell r="J297">
            <v>2270</v>
          </cell>
          <cell r="K297">
            <v>8</v>
          </cell>
        </row>
        <row r="298">
          <cell r="C298" t="str">
            <v>Meùp ngoaøi</v>
          </cell>
          <cell r="G298">
            <v>1411</v>
          </cell>
          <cell r="I298">
            <v>2245</v>
          </cell>
          <cell r="J298">
            <v>2240</v>
          </cell>
          <cell r="K298">
            <v>5</v>
          </cell>
        </row>
        <row r="299">
          <cell r="C299">
            <v>650</v>
          </cell>
          <cell r="D299">
            <v>50</v>
          </cell>
          <cell r="F299">
            <v>1343</v>
          </cell>
          <cell r="H299">
            <v>3588</v>
          </cell>
        </row>
        <row r="300">
          <cell r="C300" t="str">
            <v>Meùp trong</v>
          </cell>
          <cell r="G300">
            <v>1324</v>
          </cell>
          <cell r="I300">
            <v>2264</v>
          </cell>
          <cell r="J300">
            <v>2260</v>
          </cell>
          <cell r="K300">
            <v>4</v>
          </cell>
        </row>
        <row r="301">
          <cell r="C301" t="str">
            <v>Meùp ngoaøi</v>
          </cell>
          <cell r="G301">
            <v>1352</v>
          </cell>
          <cell r="I301">
            <v>2236</v>
          </cell>
          <cell r="J301">
            <v>2230</v>
          </cell>
          <cell r="K301">
            <v>6</v>
          </cell>
        </row>
        <row r="302">
          <cell r="C302">
            <v>700</v>
          </cell>
          <cell r="D302">
            <v>50</v>
          </cell>
        </row>
        <row r="303">
          <cell r="B303" t="str">
            <v>KM33+700</v>
          </cell>
          <cell r="C303" t="str">
            <v>Meùp trong</v>
          </cell>
          <cell r="G303">
            <v>1321</v>
          </cell>
          <cell r="I303">
            <v>2267</v>
          </cell>
          <cell r="J303">
            <v>2260</v>
          </cell>
          <cell r="K303">
            <v>7</v>
          </cell>
        </row>
        <row r="304">
          <cell r="C304" t="str">
            <v>Meùp ngoaøi</v>
          </cell>
          <cell r="G304">
            <v>1352</v>
          </cell>
          <cell r="I304">
            <v>2236</v>
          </cell>
          <cell r="J304">
            <v>2230</v>
          </cell>
          <cell r="K304">
            <v>6</v>
          </cell>
        </row>
        <row r="305">
          <cell r="C305">
            <v>714</v>
          </cell>
          <cell r="D305">
            <v>14</v>
          </cell>
        </row>
        <row r="306">
          <cell r="C306" t="str">
            <v>Meùp trong</v>
          </cell>
          <cell r="G306">
            <v>1322</v>
          </cell>
          <cell r="I306">
            <v>2266</v>
          </cell>
          <cell r="J306">
            <v>2270</v>
          </cell>
          <cell r="K306">
            <v>-4</v>
          </cell>
        </row>
        <row r="307">
          <cell r="C307" t="str">
            <v>Meùp ngoaøi</v>
          </cell>
          <cell r="G307">
            <v>1355</v>
          </cell>
          <cell r="I307">
            <v>2233</v>
          </cell>
          <cell r="J307">
            <v>2240</v>
          </cell>
          <cell r="K307">
            <v>-7</v>
          </cell>
        </row>
        <row r="308">
          <cell r="C308">
            <v>750</v>
          </cell>
          <cell r="D308">
            <v>36</v>
          </cell>
        </row>
        <row r="309">
          <cell r="C309" t="str">
            <v>Meùp trong</v>
          </cell>
          <cell r="G309">
            <v>1310</v>
          </cell>
          <cell r="I309">
            <v>2278</v>
          </cell>
          <cell r="J309">
            <v>2270</v>
          </cell>
          <cell r="K309">
            <v>8</v>
          </cell>
        </row>
        <row r="310">
          <cell r="C310" t="str">
            <v>Meùp ngoaøi</v>
          </cell>
          <cell r="G310">
            <v>1343</v>
          </cell>
          <cell r="I310">
            <v>2245</v>
          </cell>
          <cell r="J310">
            <v>2240</v>
          </cell>
          <cell r="K310">
            <v>5</v>
          </cell>
        </row>
        <row r="311">
          <cell r="C311">
            <v>800</v>
          </cell>
        </row>
        <row r="312">
          <cell r="B312" t="str">
            <v>KM33+800</v>
          </cell>
          <cell r="C312" t="str">
            <v>Meùp trong</v>
          </cell>
          <cell r="G312">
            <v>1304</v>
          </cell>
          <cell r="I312">
            <v>2284</v>
          </cell>
          <cell r="J312">
            <v>2280</v>
          </cell>
          <cell r="K312">
            <v>4</v>
          </cell>
        </row>
        <row r="313">
          <cell r="C313" t="str">
            <v>Meùp ngoaøi</v>
          </cell>
          <cell r="G313">
            <v>1331</v>
          </cell>
          <cell r="I313">
            <v>2257</v>
          </cell>
          <cell r="J313">
            <v>2250</v>
          </cell>
          <cell r="K313">
            <v>7</v>
          </cell>
        </row>
        <row r="314">
          <cell r="C314">
            <v>834</v>
          </cell>
          <cell r="D314">
            <v>34</v>
          </cell>
          <cell r="F314">
            <v>1325</v>
          </cell>
          <cell r="H314">
            <v>3582</v>
          </cell>
        </row>
        <row r="315">
          <cell r="C315" t="str">
            <v>Meùp trong</v>
          </cell>
          <cell r="G315">
            <v>1288</v>
          </cell>
          <cell r="I315">
            <v>2294</v>
          </cell>
          <cell r="J315">
            <v>2290</v>
          </cell>
          <cell r="K315">
            <v>4</v>
          </cell>
        </row>
        <row r="316">
          <cell r="C316" t="str">
            <v>Meùp ngoaøi</v>
          </cell>
          <cell r="G316">
            <v>1320</v>
          </cell>
          <cell r="I316">
            <v>2262</v>
          </cell>
          <cell r="J316">
            <v>2260</v>
          </cell>
          <cell r="K316">
            <v>2</v>
          </cell>
        </row>
        <row r="317">
          <cell r="C317">
            <v>850</v>
          </cell>
          <cell r="D317">
            <v>16</v>
          </cell>
        </row>
        <row r="318">
          <cell r="C318" t="str">
            <v>Meùp trong</v>
          </cell>
          <cell r="G318">
            <v>1295</v>
          </cell>
          <cell r="I318">
            <v>2287</v>
          </cell>
          <cell r="J318">
            <v>2280</v>
          </cell>
          <cell r="K318">
            <v>7</v>
          </cell>
        </row>
        <row r="319">
          <cell r="C319" t="str">
            <v>Meùp ngoaøi</v>
          </cell>
          <cell r="G319">
            <v>1324</v>
          </cell>
          <cell r="I319">
            <v>2258</v>
          </cell>
          <cell r="J319">
            <v>2250</v>
          </cell>
          <cell r="K319">
            <v>8</v>
          </cell>
        </row>
        <row r="320">
          <cell r="C320">
            <v>900</v>
          </cell>
          <cell r="D320">
            <v>50</v>
          </cell>
        </row>
        <row r="321">
          <cell r="B321" t="str">
            <v>KM33+900</v>
          </cell>
          <cell r="C321" t="str">
            <v>Meùp trong</v>
          </cell>
          <cell r="G321">
            <v>1307</v>
          </cell>
          <cell r="I321">
            <v>2275</v>
          </cell>
          <cell r="J321">
            <v>2270</v>
          </cell>
          <cell r="K321">
            <v>5</v>
          </cell>
        </row>
        <row r="322">
          <cell r="C322" t="str">
            <v>Meùp ngoaøi</v>
          </cell>
          <cell r="G322">
            <v>1335</v>
          </cell>
          <cell r="I322">
            <v>2247</v>
          </cell>
          <cell r="J322">
            <v>2240</v>
          </cell>
          <cell r="K322">
            <v>7</v>
          </cell>
        </row>
        <row r="323">
          <cell r="C323">
            <v>950</v>
          </cell>
          <cell r="D323">
            <v>50</v>
          </cell>
        </row>
        <row r="324">
          <cell r="C324" t="str">
            <v>Meùp trong</v>
          </cell>
          <cell r="G324">
            <v>1334</v>
          </cell>
          <cell r="I324">
            <v>2248</v>
          </cell>
          <cell r="J324">
            <v>2250</v>
          </cell>
          <cell r="K324">
            <v>-2</v>
          </cell>
        </row>
        <row r="325">
          <cell r="C325" t="str">
            <v>Meùp ngoaøi</v>
          </cell>
          <cell r="G325">
            <v>1365</v>
          </cell>
          <cell r="I325">
            <v>2217</v>
          </cell>
          <cell r="J325">
            <v>2220</v>
          </cell>
          <cell r="K325">
            <v>-3</v>
          </cell>
        </row>
        <row r="326">
          <cell r="B326" t="str">
            <v>KM34+000</v>
          </cell>
          <cell r="C326" t="str">
            <v>KM34+00</v>
          </cell>
          <cell r="D326">
            <v>50</v>
          </cell>
          <cell r="F326">
            <v>1421</v>
          </cell>
          <cell r="H326">
            <v>3638</v>
          </cell>
        </row>
        <row r="327">
          <cell r="C327" t="str">
            <v>Meùp trong</v>
          </cell>
          <cell r="G327">
            <v>1393</v>
          </cell>
          <cell r="I327">
            <v>2245</v>
          </cell>
          <cell r="J327">
            <v>2240</v>
          </cell>
          <cell r="K327">
            <v>5</v>
          </cell>
        </row>
        <row r="328">
          <cell r="C328" t="str">
            <v>Meùp ngoaøi</v>
          </cell>
          <cell r="G328">
            <v>1422</v>
          </cell>
          <cell r="I328">
            <v>2216</v>
          </cell>
          <cell r="J328">
            <v>2210</v>
          </cell>
          <cell r="K328">
            <v>6</v>
          </cell>
        </row>
        <row r="329">
          <cell r="C329">
            <v>50</v>
          </cell>
          <cell r="D329">
            <v>50</v>
          </cell>
        </row>
        <row r="330">
          <cell r="C330" t="str">
            <v>Meùp trong</v>
          </cell>
          <cell r="G330">
            <v>1401</v>
          </cell>
          <cell r="I330">
            <v>2237</v>
          </cell>
          <cell r="J330">
            <v>2230</v>
          </cell>
          <cell r="K330">
            <v>7</v>
          </cell>
        </row>
        <row r="331">
          <cell r="C331" t="str">
            <v>Meùp ngoaøi</v>
          </cell>
          <cell r="G331">
            <v>1430</v>
          </cell>
          <cell r="I331">
            <v>2208</v>
          </cell>
          <cell r="J331">
            <v>2200</v>
          </cell>
          <cell r="K331">
            <v>8</v>
          </cell>
        </row>
        <row r="332">
          <cell r="C332">
            <v>100</v>
          </cell>
          <cell r="D332">
            <v>50</v>
          </cell>
        </row>
        <row r="333">
          <cell r="B333" t="str">
            <v>KM34+100</v>
          </cell>
          <cell r="C333" t="str">
            <v>Meùp trong</v>
          </cell>
          <cell r="G333">
            <v>1421</v>
          </cell>
          <cell r="I333">
            <v>2217</v>
          </cell>
          <cell r="J333">
            <v>2210</v>
          </cell>
          <cell r="K333">
            <v>7</v>
          </cell>
        </row>
        <row r="334">
          <cell r="C334" t="str">
            <v>Meùp ngoaøi</v>
          </cell>
          <cell r="G334">
            <v>1454</v>
          </cell>
          <cell r="I334">
            <v>2184</v>
          </cell>
          <cell r="J334">
            <v>2180</v>
          </cell>
          <cell r="K334">
            <v>4</v>
          </cell>
        </row>
        <row r="335">
          <cell r="C335">
            <v>150</v>
          </cell>
          <cell r="D335">
            <v>50</v>
          </cell>
        </row>
        <row r="336">
          <cell r="C336" t="str">
            <v>Meùp trong</v>
          </cell>
          <cell r="G336">
            <v>1386</v>
          </cell>
          <cell r="I336">
            <v>2202</v>
          </cell>
          <cell r="J336">
            <v>2200</v>
          </cell>
          <cell r="K336">
            <v>2</v>
          </cell>
        </row>
        <row r="337">
          <cell r="C337" t="str">
            <v>Meùp ngoaøi</v>
          </cell>
          <cell r="G337">
            <v>1412</v>
          </cell>
          <cell r="I337">
            <v>2176</v>
          </cell>
          <cell r="J337">
            <v>2170</v>
          </cell>
          <cell r="K337">
            <v>6</v>
          </cell>
        </row>
        <row r="338">
          <cell r="C338">
            <v>200</v>
          </cell>
          <cell r="D338">
            <v>50</v>
          </cell>
          <cell r="F338">
            <v>1461</v>
          </cell>
          <cell r="H338">
            <v>3637</v>
          </cell>
        </row>
        <row r="339">
          <cell r="B339" t="str">
            <v>KM34+200</v>
          </cell>
          <cell r="C339" t="str">
            <v>Meùp trong</v>
          </cell>
          <cell r="G339">
            <v>1422</v>
          </cell>
          <cell r="I339">
            <v>2215</v>
          </cell>
          <cell r="J339">
            <v>2210</v>
          </cell>
          <cell r="K339">
            <v>5</v>
          </cell>
        </row>
        <row r="340">
          <cell r="C340" t="str">
            <v>Meùp ngoaøi</v>
          </cell>
          <cell r="G340">
            <v>1455</v>
          </cell>
          <cell r="I340">
            <v>2182</v>
          </cell>
          <cell r="J340">
            <v>2180</v>
          </cell>
          <cell r="K340">
            <v>2</v>
          </cell>
        </row>
        <row r="341">
          <cell r="C341">
            <v>250</v>
          </cell>
          <cell r="D341">
            <v>50</v>
          </cell>
          <cell r="G341">
            <v>3637</v>
          </cell>
        </row>
        <row r="342">
          <cell r="C342" t="str">
            <v>Meùp trong</v>
          </cell>
          <cell r="G342">
            <v>1423</v>
          </cell>
          <cell r="I342">
            <v>2214</v>
          </cell>
          <cell r="J342">
            <v>2210</v>
          </cell>
          <cell r="K342">
            <v>4</v>
          </cell>
        </row>
        <row r="343">
          <cell r="C343" t="str">
            <v>Meùp ngoaøi</v>
          </cell>
          <cell r="G343">
            <v>1454</v>
          </cell>
          <cell r="I343">
            <v>2183</v>
          </cell>
          <cell r="J343">
            <v>2180</v>
          </cell>
          <cell r="K343">
            <v>3</v>
          </cell>
        </row>
        <row r="344">
          <cell r="C344">
            <v>300</v>
          </cell>
          <cell r="D344">
            <v>50</v>
          </cell>
        </row>
        <row r="345">
          <cell r="B345" t="str">
            <v>KM34+300</v>
          </cell>
          <cell r="C345" t="str">
            <v>Meùp trong</v>
          </cell>
          <cell r="G345">
            <v>1421</v>
          </cell>
          <cell r="I345">
            <v>2216</v>
          </cell>
          <cell r="J345">
            <v>2220</v>
          </cell>
          <cell r="K345">
            <v>-4</v>
          </cell>
        </row>
        <row r="346">
          <cell r="C346" t="str">
            <v>Meùp ngoaøi</v>
          </cell>
          <cell r="G346">
            <v>1452</v>
          </cell>
          <cell r="I346">
            <v>2185</v>
          </cell>
          <cell r="J346">
            <v>2190</v>
          </cell>
          <cell r="K346">
            <v>-5</v>
          </cell>
        </row>
        <row r="347">
          <cell r="C347">
            <v>350</v>
          </cell>
          <cell r="D347">
            <v>50</v>
          </cell>
        </row>
        <row r="348">
          <cell r="C348" t="str">
            <v>Meùp trong</v>
          </cell>
          <cell r="G348">
            <v>1390</v>
          </cell>
          <cell r="I348">
            <v>2247</v>
          </cell>
          <cell r="J348">
            <v>2240</v>
          </cell>
          <cell r="K348">
            <v>7</v>
          </cell>
        </row>
        <row r="349">
          <cell r="C349" t="str">
            <v>Meùp ngoaøi</v>
          </cell>
          <cell r="G349">
            <v>1425</v>
          </cell>
          <cell r="I349">
            <v>2212</v>
          </cell>
          <cell r="J349">
            <v>2210</v>
          </cell>
          <cell r="K349">
            <v>2</v>
          </cell>
        </row>
        <row r="350">
          <cell r="C350">
            <v>400</v>
          </cell>
          <cell r="D350">
            <v>50</v>
          </cell>
          <cell r="F350">
            <v>1362</v>
          </cell>
          <cell r="H350">
            <v>3574</v>
          </cell>
        </row>
        <row r="351">
          <cell r="B351" t="str">
            <v>KM34+400</v>
          </cell>
          <cell r="C351" t="str">
            <v>Meùp trong</v>
          </cell>
          <cell r="G351">
            <v>1316</v>
          </cell>
          <cell r="I351">
            <v>2258</v>
          </cell>
          <cell r="J351">
            <v>2250</v>
          </cell>
          <cell r="K351">
            <v>8</v>
          </cell>
        </row>
        <row r="352">
          <cell r="C352" t="str">
            <v>Meùp ngoaøi</v>
          </cell>
          <cell r="G352">
            <v>1349</v>
          </cell>
          <cell r="I352">
            <v>2225</v>
          </cell>
          <cell r="J352">
            <v>2220</v>
          </cell>
          <cell r="K352">
            <v>5</v>
          </cell>
        </row>
        <row r="353">
          <cell r="C353">
            <v>421</v>
          </cell>
          <cell r="D353">
            <v>21</v>
          </cell>
        </row>
        <row r="354">
          <cell r="C354" t="str">
            <v>Meùp trong</v>
          </cell>
          <cell r="G354">
            <v>1307</v>
          </cell>
          <cell r="I354">
            <v>2267</v>
          </cell>
          <cell r="J354">
            <v>2260</v>
          </cell>
          <cell r="K354">
            <v>7</v>
          </cell>
        </row>
        <row r="355">
          <cell r="C355" t="str">
            <v>Meùp ngoaøi</v>
          </cell>
          <cell r="G355">
            <v>1338</v>
          </cell>
          <cell r="I355">
            <v>2236</v>
          </cell>
          <cell r="J355">
            <v>2230</v>
          </cell>
          <cell r="K355">
            <v>6</v>
          </cell>
        </row>
        <row r="356">
          <cell r="C356">
            <v>450</v>
          </cell>
          <cell r="D356">
            <v>29</v>
          </cell>
        </row>
        <row r="357">
          <cell r="C357" t="str">
            <v>Meùp trong</v>
          </cell>
          <cell r="G357">
            <v>1318</v>
          </cell>
          <cell r="I357">
            <v>2256</v>
          </cell>
          <cell r="J357">
            <v>2260</v>
          </cell>
          <cell r="K357">
            <v>-4</v>
          </cell>
        </row>
        <row r="358">
          <cell r="C358" t="str">
            <v>Meùp ngoaøi</v>
          </cell>
          <cell r="G358">
            <v>1351</v>
          </cell>
          <cell r="I358">
            <v>2223</v>
          </cell>
          <cell r="J358">
            <v>2230</v>
          </cell>
          <cell r="K358">
            <v>-7</v>
          </cell>
        </row>
        <row r="359">
          <cell r="C359">
            <v>500</v>
          </cell>
          <cell r="D359">
            <v>50</v>
          </cell>
        </row>
        <row r="360">
          <cell r="B360" t="str">
            <v>KM34+500</v>
          </cell>
          <cell r="C360" t="str">
            <v>Meùp trong</v>
          </cell>
          <cell r="G360">
            <v>1299</v>
          </cell>
          <cell r="I360">
            <v>2275</v>
          </cell>
          <cell r="J360">
            <v>2270</v>
          </cell>
          <cell r="K360">
            <v>5</v>
          </cell>
        </row>
        <row r="361">
          <cell r="C361" t="str">
            <v>Meùp ngoaøi</v>
          </cell>
          <cell r="G361">
            <v>1327</v>
          </cell>
          <cell r="I361">
            <v>2247</v>
          </cell>
          <cell r="J361">
            <v>2240</v>
          </cell>
          <cell r="K361">
            <v>7</v>
          </cell>
        </row>
        <row r="362">
          <cell r="C362">
            <v>550</v>
          </cell>
          <cell r="D362">
            <v>50</v>
          </cell>
        </row>
        <row r="363">
          <cell r="C363" t="str">
            <v>Meùp trong</v>
          </cell>
          <cell r="G363">
            <v>1277</v>
          </cell>
          <cell r="I363">
            <v>2297</v>
          </cell>
          <cell r="J363">
            <v>2290</v>
          </cell>
          <cell r="K363">
            <v>7</v>
          </cell>
        </row>
        <row r="364">
          <cell r="C364" t="str">
            <v>Meùp ngoaøi</v>
          </cell>
          <cell r="G364">
            <v>1306</v>
          </cell>
          <cell r="I364">
            <v>2268</v>
          </cell>
          <cell r="J364">
            <v>2260</v>
          </cell>
          <cell r="K364">
            <v>8</v>
          </cell>
        </row>
        <row r="365">
          <cell r="C365">
            <v>600</v>
          </cell>
          <cell r="D365">
            <v>50</v>
          </cell>
          <cell r="F365">
            <v>1381</v>
          </cell>
          <cell r="H365">
            <v>3649</v>
          </cell>
        </row>
        <row r="366">
          <cell r="B366" t="str">
            <v>KM34+600</v>
          </cell>
          <cell r="C366" t="str">
            <v>Meùp trong</v>
          </cell>
          <cell r="G366">
            <v>1354</v>
          </cell>
          <cell r="I366">
            <v>2295</v>
          </cell>
          <cell r="J366">
            <v>2290</v>
          </cell>
          <cell r="K366">
            <v>5</v>
          </cell>
        </row>
        <row r="367">
          <cell r="C367" t="str">
            <v>Meùp ngoaøi</v>
          </cell>
          <cell r="G367">
            <v>1382</v>
          </cell>
          <cell r="I367">
            <v>2267</v>
          </cell>
          <cell r="J367">
            <v>2260</v>
          </cell>
          <cell r="K367">
            <v>7</v>
          </cell>
        </row>
        <row r="368">
          <cell r="C368">
            <v>646.9</v>
          </cell>
          <cell r="D368">
            <v>46.9</v>
          </cell>
        </row>
        <row r="369">
          <cell r="C369" t="str">
            <v>Meùp trong</v>
          </cell>
          <cell r="G369">
            <v>1363</v>
          </cell>
          <cell r="I369">
            <v>2286</v>
          </cell>
          <cell r="J369">
            <v>2290</v>
          </cell>
          <cell r="K369">
            <v>-4</v>
          </cell>
        </row>
        <row r="370">
          <cell r="C370" t="str">
            <v>Meùp ngoaøi</v>
          </cell>
          <cell r="G370">
            <v>1398</v>
          </cell>
          <cell r="I370">
            <v>2251</v>
          </cell>
          <cell r="J370">
            <v>2260</v>
          </cell>
          <cell r="K370">
            <v>-9</v>
          </cell>
        </row>
        <row r="371">
          <cell r="C371">
            <v>650</v>
          </cell>
          <cell r="D371">
            <v>4</v>
          </cell>
        </row>
        <row r="372">
          <cell r="C372" t="str">
            <v>Meùp trong</v>
          </cell>
          <cell r="G372">
            <v>1365</v>
          </cell>
          <cell r="I372">
            <v>2284</v>
          </cell>
          <cell r="J372">
            <v>2280</v>
          </cell>
          <cell r="K372">
            <v>4</v>
          </cell>
        </row>
        <row r="373">
          <cell r="C373" t="str">
            <v>Meùp ngoaøi</v>
          </cell>
          <cell r="G373">
            <v>1392</v>
          </cell>
          <cell r="I373">
            <v>2257</v>
          </cell>
          <cell r="J373">
            <v>2250</v>
          </cell>
          <cell r="K373">
            <v>7</v>
          </cell>
        </row>
        <row r="374">
          <cell r="C374">
            <v>689</v>
          </cell>
          <cell r="D374">
            <v>39</v>
          </cell>
        </row>
        <row r="375">
          <cell r="C375" t="str">
            <v>Meùp trong</v>
          </cell>
          <cell r="G375">
            <v>1365</v>
          </cell>
          <cell r="I375">
            <v>2284</v>
          </cell>
          <cell r="J375">
            <v>2280</v>
          </cell>
          <cell r="K375">
            <v>4</v>
          </cell>
        </row>
        <row r="376">
          <cell r="C376" t="str">
            <v>Meùp ngoaøi</v>
          </cell>
          <cell r="G376">
            <v>1392</v>
          </cell>
          <cell r="I376">
            <v>2257</v>
          </cell>
          <cell r="J376">
            <v>2250</v>
          </cell>
          <cell r="K376">
            <v>7</v>
          </cell>
        </row>
        <row r="377">
          <cell r="C377">
            <v>700</v>
          </cell>
          <cell r="D377">
            <v>11</v>
          </cell>
        </row>
        <row r="378">
          <cell r="B378" t="str">
            <v>KM34+700</v>
          </cell>
          <cell r="C378" t="str">
            <v>Meùp trong</v>
          </cell>
          <cell r="G378">
            <v>1362</v>
          </cell>
          <cell r="I378">
            <v>2287</v>
          </cell>
          <cell r="J378">
            <v>2280</v>
          </cell>
          <cell r="K378">
            <v>7</v>
          </cell>
        </row>
        <row r="379">
          <cell r="C379" t="str">
            <v>Meùp ngoaøi</v>
          </cell>
          <cell r="G379">
            <v>1394</v>
          </cell>
          <cell r="I379">
            <v>2255</v>
          </cell>
          <cell r="J379">
            <v>2250</v>
          </cell>
          <cell r="K379">
            <v>5</v>
          </cell>
        </row>
        <row r="380">
          <cell r="C380">
            <v>726.9</v>
          </cell>
          <cell r="D380">
            <v>63</v>
          </cell>
        </row>
        <row r="381">
          <cell r="C381" t="str">
            <v>Meùp trong</v>
          </cell>
          <cell r="G381">
            <v>1351</v>
          </cell>
          <cell r="I381">
            <v>2298</v>
          </cell>
          <cell r="J381">
            <v>2290</v>
          </cell>
          <cell r="K381">
            <v>8</v>
          </cell>
        </row>
        <row r="382">
          <cell r="C382" t="str">
            <v>Meùp ngoaøi</v>
          </cell>
          <cell r="G382">
            <v>1380</v>
          </cell>
          <cell r="I382">
            <v>2269</v>
          </cell>
          <cell r="J382">
            <v>2260</v>
          </cell>
          <cell r="K382">
            <v>9</v>
          </cell>
        </row>
        <row r="383">
          <cell r="C383">
            <v>730.9</v>
          </cell>
          <cell r="D383">
            <v>4</v>
          </cell>
        </row>
        <row r="384">
          <cell r="C384" t="str">
            <v>Meùp trong</v>
          </cell>
          <cell r="G384">
            <v>1351</v>
          </cell>
          <cell r="I384">
            <v>2298</v>
          </cell>
          <cell r="J384">
            <v>2290</v>
          </cell>
          <cell r="K384">
            <v>8</v>
          </cell>
        </row>
        <row r="385">
          <cell r="C385" t="str">
            <v>Meùp ngoaøi</v>
          </cell>
          <cell r="G385">
            <v>1384</v>
          </cell>
          <cell r="I385">
            <v>2265</v>
          </cell>
          <cell r="J385">
            <v>2260</v>
          </cell>
          <cell r="K385">
            <v>5</v>
          </cell>
        </row>
        <row r="386">
          <cell r="C386">
            <v>750</v>
          </cell>
          <cell r="D386">
            <v>19.100000000000001</v>
          </cell>
          <cell r="F386">
            <v>1417</v>
          </cell>
          <cell r="H386">
            <v>3682</v>
          </cell>
        </row>
        <row r="387">
          <cell r="C387" t="str">
            <v>Meùp trong</v>
          </cell>
          <cell r="G387">
            <v>1275</v>
          </cell>
          <cell r="I387">
            <v>2307</v>
          </cell>
          <cell r="J387">
            <v>2300</v>
          </cell>
          <cell r="K387">
            <v>7</v>
          </cell>
        </row>
        <row r="388">
          <cell r="C388" t="str">
            <v>Meùp ngoaøi</v>
          </cell>
          <cell r="G388">
            <v>1304</v>
          </cell>
          <cell r="I388">
            <v>2278</v>
          </cell>
          <cell r="J388">
            <v>2270</v>
          </cell>
          <cell r="K388">
            <v>8</v>
          </cell>
        </row>
        <row r="389">
          <cell r="C389">
            <v>800</v>
          </cell>
          <cell r="D389">
            <v>50</v>
          </cell>
        </row>
        <row r="390">
          <cell r="B390" t="str">
            <v>KM34+800</v>
          </cell>
          <cell r="C390" t="str">
            <v>Meùp trong</v>
          </cell>
          <cell r="G390">
            <v>1270</v>
          </cell>
          <cell r="I390">
            <v>2312</v>
          </cell>
          <cell r="J390">
            <v>2310</v>
          </cell>
          <cell r="K390">
            <v>2</v>
          </cell>
        </row>
        <row r="391">
          <cell r="C391" t="str">
            <v>Meùp ngoaøi</v>
          </cell>
          <cell r="G391">
            <v>1296</v>
          </cell>
          <cell r="I391">
            <v>2286</v>
          </cell>
          <cell r="J391">
            <v>2280</v>
          </cell>
          <cell r="K391">
            <v>6</v>
          </cell>
        </row>
        <row r="392">
          <cell r="C392">
            <v>824</v>
          </cell>
          <cell r="D392">
            <v>24</v>
          </cell>
        </row>
        <row r="393">
          <cell r="C393" t="str">
            <v>Meùp trong</v>
          </cell>
          <cell r="G393">
            <v>1259</v>
          </cell>
          <cell r="I393">
            <v>2323</v>
          </cell>
          <cell r="J393">
            <v>2320</v>
          </cell>
          <cell r="K393">
            <v>3</v>
          </cell>
        </row>
        <row r="394">
          <cell r="C394" t="str">
            <v>Meùp ngoaøi</v>
          </cell>
          <cell r="G394">
            <v>1287</v>
          </cell>
          <cell r="I394">
            <v>2295</v>
          </cell>
          <cell r="J394">
            <v>2290</v>
          </cell>
          <cell r="K394">
            <v>5</v>
          </cell>
        </row>
        <row r="395">
          <cell r="C395">
            <v>828</v>
          </cell>
          <cell r="D395">
            <v>4</v>
          </cell>
        </row>
        <row r="396">
          <cell r="C396" t="str">
            <v>Meùp trong</v>
          </cell>
          <cell r="G396">
            <v>1254</v>
          </cell>
          <cell r="I396">
            <v>2328</v>
          </cell>
          <cell r="J396">
            <v>2320</v>
          </cell>
          <cell r="K396">
            <v>8</v>
          </cell>
        </row>
        <row r="397">
          <cell r="C397" t="str">
            <v>Meùp ngoaøi</v>
          </cell>
          <cell r="G397">
            <v>1288</v>
          </cell>
          <cell r="I397">
            <v>2294</v>
          </cell>
          <cell r="J397">
            <v>2290</v>
          </cell>
          <cell r="K397">
            <v>4</v>
          </cell>
        </row>
        <row r="398">
          <cell r="C398">
            <v>850</v>
          </cell>
          <cell r="D398">
            <v>22</v>
          </cell>
        </row>
        <row r="399">
          <cell r="C399" t="str">
            <v>Meùp trong</v>
          </cell>
          <cell r="G399">
            <v>1255</v>
          </cell>
          <cell r="I399">
            <v>2327</v>
          </cell>
          <cell r="J399">
            <v>2320</v>
          </cell>
          <cell r="K399">
            <v>7</v>
          </cell>
        </row>
        <row r="400">
          <cell r="C400" t="str">
            <v>Meùp ngoaøi</v>
          </cell>
          <cell r="G400">
            <v>1289</v>
          </cell>
          <cell r="I400">
            <v>2293</v>
          </cell>
          <cell r="J400">
            <v>2290</v>
          </cell>
          <cell r="K400">
            <v>3</v>
          </cell>
        </row>
        <row r="401">
          <cell r="C401">
            <v>872</v>
          </cell>
          <cell r="D401">
            <v>22</v>
          </cell>
        </row>
        <row r="402">
          <cell r="C402" t="str">
            <v>Meùp trong</v>
          </cell>
          <cell r="G402">
            <v>1251</v>
          </cell>
          <cell r="I402">
            <v>2331</v>
          </cell>
          <cell r="J402">
            <v>2330</v>
          </cell>
          <cell r="K402">
            <v>1</v>
          </cell>
        </row>
        <row r="403">
          <cell r="C403" t="str">
            <v>Meùp ngoaøi</v>
          </cell>
          <cell r="G403">
            <v>1276</v>
          </cell>
          <cell r="I403">
            <v>2306</v>
          </cell>
          <cell r="J403">
            <v>2300</v>
          </cell>
          <cell r="K403">
            <v>6</v>
          </cell>
        </row>
        <row r="404">
          <cell r="C404">
            <v>876</v>
          </cell>
          <cell r="D404">
            <v>4</v>
          </cell>
        </row>
        <row r="405">
          <cell r="C405" t="str">
            <v>Meùp trong</v>
          </cell>
          <cell r="G405">
            <v>1247</v>
          </cell>
          <cell r="I405">
            <v>2335</v>
          </cell>
          <cell r="J405">
            <v>2330</v>
          </cell>
          <cell r="K405">
            <v>5</v>
          </cell>
        </row>
        <row r="406">
          <cell r="C406" t="str">
            <v>Meùp ngoaøi</v>
          </cell>
          <cell r="G406">
            <v>1278</v>
          </cell>
          <cell r="I406">
            <v>2304</v>
          </cell>
          <cell r="J406">
            <v>2300</v>
          </cell>
          <cell r="K406">
            <v>4</v>
          </cell>
        </row>
        <row r="407">
          <cell r="C407">
            <v>900</v>
          </cell>
          <cell r="D407">
            <v>24</v>
          </cell>
          <cell r="F407">
            <v>1417</v>
          </cell>
          <cell r="H407">
            <v>3721</v>
          </cell>
        </row>
        <row r="408">
          <cell r="B408" t="str">
            <v>KM34+900</v>
          </cell>
          <cell r="C408" t="str">
            <v>Meùp trong</v>
          </cell>
          <cell r="G408">
            <v>1374</v>
          </cell>
          <cell r="I408">
            <v>2347</v>
          </cell>
          <cell r="J408">
            <v>2340</v>
          </cell>
          <cell r="K408">
            <v>7</v>
          </cell>
        </row>
        <row r="409">
          <cell r="C409" t="str">
            <v>Meùp ngoaøi</v>
          </cell>
          <cell r="G409">
            <v>1403</v>
          </cell>
          <cell r="I409">
            <v>2318</v>
          </cell>
          <cell r="J409">
            <v>2310</v>
          </cell>
          <cell r="K409">
            <v>8</v>
          </cell>
        </row>
        <row r="410">
          <cell r="C410">
            <v>950</v>
          </cell>
          <cell r="D410">
            <v>50</v>
          </cell>
        </row>
        <row r="411">
          <cell r="C411" t="str">
            <v>Meùp trong</v>
          </cell>
          <cell r="G411">
            <v>1366</v>
          </cell>
          <cell r="I411">
            <v>2355</v>
          </cell>
          <cell r="J411">
            <v>2350</v>
          </cell>
          <cell r="K411">
            <v>5</v>
          </cell>
        </row>
        <row r="412">
          <cell r="C412" t="str">
            <v>Meùp ngoaøi</v>
          </cell>
          <cell r="G412">
            <v>1393</v>
          </cell>
          <cell r="I412">
            <v>2328</v>
          </cell>
          <cell r="J412">
            <v>2320</v>
          </cell>
          <cell r="K412">
            <v>8</v>
          </cell>
        </row>
        <row r="413">
          <cell r="B413" t="str">
            <v>KM35+000</v>
          </cell>
          <cell r="C413" t="str">
            <v>Km35+00</v>
          </cell>
          <cell r="D413">
            <v>50</v>
          </cell>
        </row>
        <row r="414">
          <cell r="C414" t="str">
            <v>Meùp trong</v>
          </cell>
          <cell r="G414">
            <v>1365</v>
          </cell>
          <cell r="I414">
            <v>2356</v>
          </cell>
          <cell r="J414">
            <v>2350</v>
          </cell>
          <cell r="K414">
            <v>6</v>
          </cell>
        </row>
        <row r="415">
          <cell r="C415" t="str">
            <v>Meùp ngoaøi</v>
          </cell>
          <cell r="G415">
            <v>1396</v>
          </cell>
          <cell r="I415">
            <v>2325</v>
          </cell>
          <cell r="J415">
            <v>2320</v>
          </cell>
          <cell r="K415">
            <v>5</v>
          </cell>
        </row>
        <row r="416">
          <cell r="C416">
            <v>50</v>
          </cell>
          <cell r="D416">
            <v>50</v>
          </cell>
        </row>
        <row r="417">
          <cell r="C417" t="str">
            <v>Meùp trong</v>
          </cell>
          <cell r="G417">
            <v>1364</v>
          </cell>
          <cell r="I417">
            <v>2357</v>
          </cell>
          <cell r="J417">
            <v>2350</v>
          </cell>
          <cell r="K417">
            <v>7</v>
          </cell>
        </row>
        <row r="418">
          <cell r="C418" t="str">
            <v>Meùp ngoaøi</v>
          </cell>
          <cell r="G418">
            <v>1393</v>
          </cell>
          <cell r="I418">
            <v>2328</v>
          </cell>
          <cell r="J418">
            <v>2320</v>
          </cell>
          <cell r="K418">
            <v>8</v>
          </cell>
        </row>
        <row r="419">
          <cell r="C419">
            <v>97</v>
          </cell>
          <cell r="D419">
            <v>47</v>
          </cell>
          <cell r="F419">
            <v>1256</v>
          </cell>
          <cell r="H419">
            <v>3584</v>
          </cell>
        </row>
        <row r="420">
          <cell r="C420" t="str">
            <v>Meùp trong</v>
          </cell>
          <cell r="G420">
            <v>1230</v>
          </cell>
          <cell r="I420">
            <v>2354</v>
          </cell>
          <cell r="J420">
            <v>2350</v>
          </cell>
          <cell r="K420">
            <v>4</v>
          </cell>
        </row>
        <row r="421">
          <cell r="C421" t="str">
            <v>Meùp ngoaøi</v>
          </cell>
          <cell r="G421">
            <v>1262</v>
          </cell>
          <cell r="I421">
            <v>2322</v>
          </cell>
          <cell r="J421">
            <v>2320</v>
          </cell>
          <cell r="K421">
            <v>2</v>
          </cell>
        </row>
        <row r="422">
          <cell r="C422">
            <v>100</v>
          </cell>
          <cell r="D422">
            <v>3</v>
          </cell>
        </row>
        <row r="423">
          <cell r="B423" t="str">
            <v>KM35+100</v>
          </cell>
          <cell r="C423" t="str">
            <v>Meùp trong</v>
          </cell>
          <cell r="G423">
            <v>1239</v>
          </cell>
          <cell r="I423">
            <v>2345</v>
          </cell>
          <cell r="J423">
            <v>2350</v>
          </cell>
          <cell r="K423">
            <v>-5</v>
          </cell>
        </row>
        <row r="424">
          <cell r="C424" t="str">
            <v>Meùp ngoaøi</v>
          </cell>
          <cell r="G424">
            <v>1273</v>
          </cell>
          <cell r="I424">
            <v>2311</v>
          </cell>
          <cell r="J424">
            <v>2320</v>
          </cell>
          <cell r="K424">
            <v>-9</v>
          </cell>
        </row>
        <row r="425">
          <cell r="C425">
            <v>150</v>
          </cell>
          <cell r="D425">
            <v>50</v>
          </cell>
        </row>
        <row r="426">
          <cell r="C426" t="str">
            <v>Meùp trong</v>
          </cell>
          <cell r="G426">
            <v>1233</v>
          </cell>
          <cell r="I426">
            <v>2351</v>
          </cell>
          <cell r="J426">
            <v>2350</v>
          </cell>
          <cell r="K426">
            <v>1</v>
          </cell>
        </row>
        <row r="427">
          <cell r="C427" t="str">
            <v>Meùp ngoaøi</v>
          </cell>
          <cell r="G427">
            <v>1257</v>
          </cell>
          <cell r="I427">
            <v>2327</v>
          </cell>
          <cell r="J427">
            <v>2320</v>
          </cell>
          <cell r="K427">
            <v>7</v>
          </cell>
        </row>
        <row r="428">
          <cell r="C428">
            <v>200</v>
          </cell>
          <cell r="D428">
            <v>50</v>
          </cell>
        </row>
        <row r="429">
          <cell r="B429" t="str">
            <v>KM35+200</v>
          </cell>
          <cell r="C429" t="str">
            <v>Meùp trong</v>
          </cell>
          <cell r="G429">
            <v>1299</v>
          </cell>
          <cell r="I429">
            <v>2285</v>
          </cell>
          <cell r="J429">
            <v>2280</v>
          </cell>
          <cell r="K429">
            <v>5</v>
          </cell>
        </row>
        <row r="430">
          <cell r="C430" t="str">
            <v>Meùp ngoaøi</v>
          </cell>
          <cell r="G430">
            <v>1327</v>
          </cell>
          <cell r="I430">
            <v>2257</v>
          </cell>
          <cell r="J430">
            <v>2250</v>
          </cell>
          <cell r="K430">
            <v>7</v>
          </cell>
        </row>
        <row r="431">
          <cell r="C431">
            <v>250</v>
          </cell>
          <cell r="D431">
            <v>50</v>
          </cell>
        </row>
        <row r="432">
          <cell r="C432" t="str">
            <v>Meùp trong</v>
          </cell>
          <cell r="G432">
            <v>1366</v>
          </cell>
          <cell r="I432">
            <v>2218</v>
          </cell>
          <cell r="J432">
            <v>2210</v>
          </cell>
          <cell r="K432">
            <v>8</v>
          </cell>
        </row>
        <row r="433">
          <cell r="C433" t="str">
            <v>Meùp ngoaøi</v>
          </cell>
          <cell r="G433">
            <v>1399</v>
          </cell>
          <cell r="I433">
            <v>2185</v>
          </cell>
          <cell r="J433">
            <v>2180</v>
          </cell>
          <cell r="K433">
            <v>5</v>
          </cell>
        </row>
        <row r="434">
          <cell r="C434">
            <v>300</v>
          </cell>
          <cell r="D434">
            <v>50</v>
          </cell>
          <cell r="F434">
            <v>1484</v>
          </cell>
          <cell r="H434">
            <v>3669</v>
          </cell>
        </row>
        <row r="435">
          <cell r="B435" t="str">
            <v>KM35+300</v>
          </cell>
          <cell r="C435" t="str">
            <v>Meùp trong</v>
          </cell>
          <cell r="G435">
            <v>1423</v>
          </cell>
          <cell r="I435">
            <v>2246</v>
          </cell>
          <cell r="J435">
            <v>2240</v>
          </cell>
          <cell r="K435">
            <v>6</v>
          </cell>
        </row>
        <row r="436">
          <cell r="C436" t="str">
            <v>Meùp ngoaøi</v>
          </cell>
          <cell r="G436">
            <v>1455</v>
          </cell>
          <cell r="I436">
            <v>2214</v>
          </cell>
          <cell r="J436">
            <v>2210</v>
          </cell>
          <cell r="K436">
            <v>4</v>
          </cell>
        </row>
        <row r="437">
          <cell r="C437">
            <v>350</v>
          </cell>
          <cell r="D437">
            <v>50</v>
          </cell>
        </row>
        <row r="438">
          <cell r="C438" t="str">
            <v>Meùp trong</v>
          </cell>
          <cell r="G438">
            <v>1407</v>
          </cell>
          <cell r="I438">
            <v>2262</v>
          </cell>
          <cell r="J438">
            <v>2260</v>
          </cell>
          <cell r="K438">
            <v>2</v>
          </cell>
        </row>
        <row r="439">
          <cell r="C439" t="str">
            <v>Meùp ngoaøi</v>
          </cell>
          <cell r="G439">
            <v>1436</v>
          </cell>
          <cell r="I439">
            <v>2233</v>
          </cell>
          <cell r="J439">
            <v>2230</v>
          </cell>
          <cell r="K439">
            <v>3</v>
          </cell>
        </row>
        <row r="440">
          <cell r="C440">
            <v>400</v>
          </cell>
          <cell r="D440">
            <v>50</v>
          </cell>
        </row>
        <row r="441">
          <cell r="B441" t="str">
            <v>KM35+400</v>
          </cell>
          <cell r="C441" t="str">
            <v>Meùp trong</v>
          </cell>
          <cell r="G441">
            <v>1371</v>
          </cell>
          <cell r="I441">
            <v>2298</v>
          </cell>
          <cell r="J441">
            <v>2290</v>
          </cell>
          <cell r="K441">
            <v>8</v>
          </cell>
        </row>
        <row r="442">
          <cell r="C442" t="str">
            <v>Meùp ngoaøi</v>
          </cell>
          <cell r="G442">
            <v>1406</v>
          </cell>
          <cell r="I442">
            <v>2263</v>
          </cell>
          <cell r="J442">
            <v>2260</v>
          </cell>
          <cell r="K442">
            <v>3</v>
          </cell>
        </row>
        <row r="443">
          <cell r="C443">
            <v>450</v>
          </cell>
          <cell r="D443">
            <v>50</v>
          </cell>
        </row>
        <row r="444">
          <cell r="C444" t="str">
            <v>Meùp trong</v>
          </cell>
          <cell r="G444">
            <v>1380</v>
          </cell>
          <cell r="I444">
            <v>2289</v>
          </cell>
          <cell r="J444">
            <v>2290</v>
          </cell>
          <cell r="K444">
            <v>-1</v>
          </cell>
        </row>
        <row r="445">
          <cell r="C445" t="str">
            <v>Meùp ngoaøi</v>
          </cell>
          <cell r="G445">
            <v>1417</v>
          </cell>
          <cell r="I445">
            <v>2252</v>
          </cell>
          <cell r="J445">
            <v>2260</v>
          </cell>
          <cell r="K445">
            <v>-8</v>
          </cell>
        </row>
        <row r="446">
          <cell r="C446">
            <v>500</v>
          </cell>
          <cell r="D446">
            <v>50</v>
          </cell>
          <cell r="F446">
            <v>1476</v>
          </cell>
          <cell r="H446">
            <v>3728</v>
          </cell>
        </row>
        <row r="447">
          <cell r="B447" t="str">
            <v>KM35+500</v>
          </cell>
          <cell r="C447" t="str">
            <v>Meùp trong</v>
          </cell>
          <cell r="G447">
            <v>1433</v>
          </cell>
          <cell r="I447">
            <v>2295</v>
          </cell>
          <cell r="J447">
            <v>2290</v>
          </cell>
          <cell r="K447">
            <v>5</v>
          </cell>
        </row>
        <row r="448">
          <cell r="C448" t="str">
            <v>Meùp ngoaøi</v>
          </cell>
          <cell r="G448">
            <v>1465</v>
          </cell>
          <cell r="I448">
            <v>2263</v>
          </cell>
          <cell r="J448">
            <v>2260</v>
          </cell>
          <cell r="K448">
            <v>3</v>
          </cell>
        </row>
        <row r="449">
          <cell r="C449">
            <v>550</v>
          </cell>
          <cell r="D449">
            <v>50</v>
          </cell>
        </row>
        <row r="450">
          <cell r="C450" t="str">
            <v>Meùp trong</v>
          </cell>
          <cell r="G450">
            <v>1431</v>
          </cell>
          <cell r="I450">
            <v>2297</v>
          </cell>
          <cell r="J450">
            <v>2290</v>
          </cell>
          <cell r="K450">
            <v>7</v>
          </cell>
        </row>
        <row r="451">
          <cell r="C451" t="str">
            <v>Meùp ngoaøi</v>
          </cell>
          <cell r="G451">
            <v>1464</v>
          </cell>
          <cell r="I451">
            <v>2264</v>
          </cell>
          <cell r="J451">
            <v>2260</v>
          </cell>
          <cell r="K451">
            <v>4</v>
          </cell>
        </row>
        <row r="452">
          <cell r="C452">
            <v>600</v>
          </cell>
          <cell r="D452">
            <v>50</v>
          </cell>
        </row>
        <row r="453">
          <cell r="B453" t="str">
            <v>KM35+600</v>
          </cell>
          <cell r="C453" t="str">
            <v>Meùp trong</v>
          </cell>
          <cell r="G453">
            <v>1434</v>
          </cell>
          <cell r="I453">
            <v>2294</v>
          </cell>
          <cell r="J453">
            <v>2290</v>
          </cell>
          <cell r="K453">
            <v>4</v>
          </cell>
        </row>
        <row r="454">
          <cell r="C454" t="str">
            <v>Meùp ngoaøi</v>
          </cell>
          <cell r="G454">
            <v>1467</v>
          </cell>
          <cell r="I454">
            <v>2261</v>
          </cell>
          <cell r="J454">
            <v>2260</v>
          </cell>
          <cell r="K454">
            <v>1</v>
          </cell>
        </row>
        <row r="455">
          <cell r="C455">
            <v>650</v>
          </cell>
          <cell r="D455">
            <v>50</v>
          </cell>
        </row>
        <row r="456">
          <cell r="C456" t="str">
            <v>Meùp trong</v>
          </cell>
          <cell r="G456">
            <v>1434</v>
          </cell>
          <cell r="I456">
            <v>2294</v>
          </cell>
          <cell r="J456">
            <v>2300</v>
          </cell>
          <cell r="K456">
            <v>-6</v>
          </cell>
        </row>
        <row r="457">
          <cell r="C457" t="str">
            <v>Meùp ngoaøi</v>
          </cell>
          <cell r="G457">
            <v>1463</v>
          </cell>
          <cell r="I457">
            <v>2265</v>
          </cell>
          <cell r="J457">
            <v>2270</v>
          </cell>
          <cell r="K457">
            <v>-5</v>
          </cell>
        </row>
        <row r="458">
          <cell r="C458">
            <v>668</v>
          </cell>
          <cell r="D458">
            <v>18</v>
          </cell>
          <cell r="F458">
            <v>1510</v>
          </cell>
          <cell r="H458">
            <v>3775</v>
          </cell>
        </row>
        <row r="459">
          <cell r="C459" t="str">
            <v>Meùp trong</v>
          </cell>
          <cell r="G459">
            <v>1471</v>
          </cell>
          <cell r="I459">
            <v>2304</v>
          </cell>
          <cell r="J459">
            <v>2300</v>
          </cell>
          <cell r="K459">
            <v>4</v>
          </cell>
        </row>
        <row r="460">
          <cell r="C460" t="str">
            <v>Meùp ngoaøi</v>
          </cell>
          <cell r="G460">
            <v>1499</v>
          </cell>
          <cell r="I460">
            <v>2276</v>
          </cell>
          <cell r="J460">
            <v>2270</v>
          </cell>
          <cell r="K460">
            <v>6</v>
          </cell>
        </row>
        <row r="461">
          <cell r="C461">
            <v>672</v>
          </cell>
          <cell r="D461">
            <v>4</v>
          </cell>
        </row>
        <row r="462">
          <cell r="C462" t="str">
            <v>Meùp trong</v>
          </cell>
          <cell r="G462">
            <v>1483</v>
          </cell>
          <cell r="I462">
            <v>2292</v>
          </cell>
          <cell r="J462">
            <v>2290</v>
          </cell>
          <cell r="K462">
            <v>2</v>
          </cell>
        </row>
        <row r="463">
          <cell r="C463" t="str">
            <v>Meùp ngoaøi</v>
          </cell>
          <cell r="G463">
            <v>1508</v>
          </cell>
          <cell r="I463">
            <v>2267</v>
          </cell>
          <cell r="J463">
            <v>2260</v>
          </cell>
          <cell r="K463">
            <v>7</v>
          </cell>
        </row>
        <row r="464">
          <cell r="B464" t="str">
            <v>KM35+700</v>
          </cell>
          <cell r="C464">
            <v>700</v>
          </cell>
          <cell r="D464">
            <v>28</v>
          </cell>
        </row>
        <row r="465">
          <cell r="C465" t="str">
            <v>Meùp trong</v>
          </cell>
          <cell r="G465">
            <v>1478</v>
          </cell>
          <cell r="I465">
            <v>2297</v>
          </cell>
          <cell r="J465">
            <v>2290</v>
          </cell>
          <cell r="K465">
            <v>7</v>
          </cell>
        </row>
        <row r="466">
          <cell r="C466" t="str">
            <v>Meùp ngoaøi</v>
          </cell>
          <cell r="G466">
            <v>1506</v>
          </cell>
          <cell r="I466">
            <v>2269</v>
          </cell>
          <cell r="J466">
            <v>2260</v>
          </cell>
          <cell r="K466">
            <v>9</v>
          </cell>
        </row>
        <row r="467">
          <cell r="C467">
            <v>707</v>
          </cell>
          <cell r="D467">
            <v>7</v>
          </cell>
        </row>
        <row r="468">
          <cell r="C468" t="str">
            <v>Meùp trong</v>
          </cell>
          <cell r="G468">
            <v>1481</v>
          </cell>
          <cell r="I468">
            <v>2294</v>
          </cell>
          <cell r="J468">
            <v>2290</v>
          </cell>
          <cell r="K468">
            <v>4</v>
          </cell>
        </row>
        <row r="469">
          <cell r="C469" t="str">
            <v>Meùp ngoaøi</v>
          </cell>
          <cell r="G469">
            <v>1507</v>
          </cell>
          <cell r="I469">
            <v>2268</v>
          </cell>
          <cell r="J469">
            <v>2260</v>
          </cell>
          <cell r="K469">
            <v>8</v>
          </cell>
        </row>
        <row r="470">
          <cell r="C470">
            <v>742</v>
          </cell>
          <cell r="D470">
            <v>35</v>
          </cell>
        </row>
        <row r="471">
          <cell r="C471" t="str">
            <v>Meùp trong</v>
          </cell>
          <cell r="G471">
            <v>1489</v>
          </cell>
          <cell r="I471">
            <v>2286</v>
          </cell>
          <cell r="J471">
            <v>2290</v>
          </cell>
          <cell r="K471">
            <v>-4</v>
          </cell>
        </row>
        <row r="472">
          <cell r="C472" t="str">
            <v>Meùp ngoaøi</v>
          </cell>
          <cell r="G472">
            <v>1516</v>
          </cell>
          <cell r="I472">
            <v>2259</v>
          </cell>
          <cell r="J472">
            <v>2260</v>
          </cell>
          <cell r="K472">
            <v>-1</v>
          </cell>
        </row>
        <row r="473">
          <cell r="C473">
            <v>746</v>
          </cell>
          <cell r="D473">
            <v>4</v>
          </cell>
        </row>
        <row r="474">
          <cell r="C474" t="str">
            <v>Meùp trong</v>
          </cell>
          <cell r="G474">
            <v>1473</v>
          </cell>
          <cell r="I474">
            <v>2302</v>
          </cell>
          <cell r="J474">
            <v>2300</v>
          </cell>
          <cell r="K474">
            <v>2</v>
          </cell>
        </row>
        <row r="475">
          <cell r="C475" t="str">
            <v>Meùp ngoaøi</v>
          </cell>
          <cell r="G475">
            <v>1502</v>
          </cell>
          <cell r="I475">
            <v>2273</v>
          </cell>
          <cell r="J475">
            <v>2270</v>
          </cell>
          <cell r="K475">
            <v>3</v>
          </cell>
        </row>
        <row r="476">
          <cell r="C476">
            <v>800</v>
          </cell>
          <cell r="D476">
            <v>54</v>
          </cell>
          <cell r="F476">
            <v>1415</v>
          </cell>
          <cell r="H476">
            <v>3688</v>
          </cell>
        </row>
        <row r="477">
          <cell r="B477" t="str">
            <v>KM35+800</v>
          </cell>
          <cell r="C477" t="str">
            <v>Meùp trong</v>
          </cell>
          <cell r="G477">
            <v>1381</v>
          </cell>
          <cell r="I477">
            <v>2307</v>
          </cell>
          <cell r="J477">
            <v>2300</v>
          </cell>
          <cell r="K477">
            <v>7</v>
          </cell>
        </row>
        <row r="478">
          <cell r="C478" t="str">
            <v>Meùp ngoaøi</v>
          </cell>
          <cell r="G478">
            <v>1410</v>
          </cell>
          <cell r="I478">
            <v>2278</v>
          </cell>
          <cell r="J478">
            <v>2270</v>
          </cell>
          <cell r="K478">
            <v>8</v>
          </cell>
        </row>
        <row r="479">
          <cell r="C479">
            <v>859</v>
          </cell>
          <cell r="D479">
            <v>59</v>
          </cell>
        </row>
        <row r="480">
          <cell r="C480" t="str">
            <v>Meùp trong</v>
          </cell>
          <cell r="G480">
            <v>1393</v>
          </cell>
          <cell r="I480">
            <v>2295</v>
          </cell>
          <cell r="J480">
            <v>2290</v>
          </cell>
          <cell r="K480">
            <v>5</v>
          </cell>
        </row>
        <row r="481">
          <cell r="C481" t="str">
            <v>Meùp ngoaøi</v>
          </cell>
          <cell r="G481">
            <v>1425</v>
          </cell>
          <cell r="I481">
            <v>2263</v>
          </cell>
          <cell r="J481">
            <v>2260</v>
          </cell>
          <cell r="K481">
            <v>3</v>
          </cell>
        </row>
        <row r="482">
          <cell r="C482">
            <v>863</v>
          </cell>
          <cell r="D482">
            <v>4</v>
          </cell>
        </row>
        <row r="483">
          <cell r="C483" t="str">
            <v>Meùp trong</v>
          </cell>
          <cell r="G483">
            <v>1399</v>
          </cell>
          <cell r="I483">
            <v>2289</v>
          </cell>
          <cell r="J483">
            <v>2280</v>
          </cell>
          <cell r="K483">
            <v>9</v>
          </cell>
        </row>
        <row r="484">
          <cell r="C484" t="str">
            <v>Meùp ngoaøi</v>
          </cell>
          <cell r="G484">
            <v>1431</v>
          </cell>
          <cell r="I484">
            <v>2257</v>
          </cell>
          <cell r="J484">
            <v>2250</v>
          </cell>
          <cell r="K484">
            <v>7</v>
          </cell>
        </row>
        <row r="485">
          <cell r="C485">
            <v>898</v>
          </cell>
          <cell r="D485">
            <v>35</v>
          </cell>
        </row>
        <row r="486">
          <cell r="C486" t="str">
            <v>Meùp trong</v>
          </cell>
          <cell r="G486">
            <v>1422</v>
          </cell>
          <cell r="I486">
            <v>2266</v>
          </cell>
          <cell r="J486">
            <v>2270</v>
          </cell>
          <cell r="K486">
            <v>-4</v>
          </cell>
        </row>
        <row r="487">
          <cell r="C487" t="str">
            <v>Meùp ngoaøi</v>
          </cell>
          <cell r="G487">
            <v>1456</v>
          </cell>
          <cell r="I487">
            <v>2232</v>
          </cell>
          <cell r="J487">
            <v>2240</v>
          </cell>
          <cell r="K487">
            <v>-8</v>
          </cell>
        </row>
        <row r="488">
          <cell r="C488">
            <v>900</v>
          </cell>
          <cell r="D488">
            <v>12</v>
          </cell>
        </row>
        <row r="489">
          <cell r="B489" t="str">
            <v>KM35+900</v>
          </cell>
          <cell r="C489" t="str">
            <v>Meùp trong</v>
          </cell>
          <cell r="G489">
            <v>1411</v>
          </cell>
          <cell r="I489">
            <v>2277</v>
          </cell>
          <cell r="J489">
            <v>2270</v>
          </cell>
          <cell r="K489">
            <v>7</v>
          </cell>
        </row>
        <row r="490">
          <cell r="C490" t="str">
            <v>Meùp ngoaøi</v>
          </cell>
          <cell r="G490">
            <v>1443</v>
          </cell>
          <cell r="I490">
            <v>2245</v>
          </cell>
          <cell r="J490">
            <v>2240</v>
          </cell>
          <cell r="K490">
            <v>5</v>
          </cell>
        </row>
        <row r="491">
          <cell r="C491">
            <v>933</v>
          </cell>
          <cell r="D491">
            <v>33</v>
          </cell>
          <cell r="F491">
            <v>1459</v>
          </cell>
          <cell r="H491">
            <v>3704</v>
          </cell>
        </row>
        <row r="492">
          <cell r="C492" t="str">
            <v>Meùp trong</v>
          </cell>
          <cell r="G492">
            <v>1447</v>
          </cell>
          <cell r="I492">
            <v>2257</v>
          </cell>
          <cell r="J492">
            <v>2260</v>
          </cell>
          <cell r="K492">
            <v>-3</v>
          </cell>
        </row>
        <row r="493">
          <cell r="C493" t="str">
            <v>Meùp ngoaøi</v>
          </cell>
          <cell r="G493">
            <v>1482</v>
          </cell>
          <cell r="I493">
            <v>2222</v>
          </cell>
          <cell r="J493">
            <v>2230</v>
          </cell>
          <cell r="K493">
            <v>-8</v>
          </cell>
        </row>
        <row r="494">
          <cell r="C494">
            <v>937</v>
          </cell>
          <cell r="D494">
            <v>4</v>
          </cell>
        </row>
        <row r="495">
          <cell r="C495" t="str">
            <v>Meùp trong</v>
          </cell>
          <cell r="G495">
            <v>1437</v>
          </cell>
          <cell r="I495">
            <v>2267</v>
          </cell>
          <cell r="J495">
            <v>2260</v>
          </cell>
          <cell r="K495">
            <v>7</v>
          </cell>
        </row>
        <row r="496">
          <cell r="C496" t="str">
            <v>Meùp ngoaøi</v>
          </cell>
          <cell r="G496">
            <v>1466</v>
          </cell>
          <cell r="I496">
            <v>2238</v>
          </cell>
          <cell r="J496">
            <v>2230</v>
          </cell>
          <cell r="K496">
            <v>8</v>
          </cell>
        </row>
        <row r="497">
          <cell r="C497">
            <v>950</v>
          </cell>
          <cell r="D497">
            <v>13</v>
          </cell>
        </row>
        <row r="498">
          <cell r="C498" t="str">
            <v>Meùp trong</v>
          </cell>
          <cell r="G498">
            <v>1439</v>
          </cell>
          <cell r="I498">
            <v>2265</v>
          </cell>
          <cell r="J498">
            <v>2260</v>
          </cell>
          <cell r="K498">
            <v>5</v>
          </cell>
        </row>
        <row r="499">
          <cell r="C499" t="str">
            <v>Meùp ngoaøi</v>
          </cell>
          <cell r="G499">
            <v>1470</v>
          </cell>
          <cell r="I499">
            <v>2234</v>
          </cell>
          <cell r="J499">
            <v>2230</v>
          </cell>
          <cell r="K499">
            <v>4</v>
          </cell>
        </row>
        <row r="500">
          <cell r="B500" t="str">
            <v>KM36+000</v>
          </cell>
          <cell r="C500" t="str">
            <v>Km36+00</v>
          </cell>
          <cell r="D500">
            <v>50</v>
          </cell>
        </row>
        <row r="501">
          <cell r="C501" t="str">
            <v>Meùp trong</v>
          </cell>
          <cell r="G501">
            <v>1445</v>
          </cell>
          <cell r="I501">
            <v>2259</v>
          </cell>
          <cell r="J501">
            <v>2250</v>
          </cell>
          <cell r="K501">
            <v>9</v>
          </cell>
        </row>
        <row r="502">
          <cell r="C502" t="str">
            <v>Meùp ngoaøi</v>
          </cell>
          <cell r="G502">
            <v>1482</v>
          </cell>
          <cell r="I502">
            <v>2222</v>
          </cell>
          <cell r="J502">
            <v>2220</v>
          </cell>
          <cell r="K502">
            <v>2</v>
          </cell>
        </row>
        <row r="503">
          <cell r="C503">
            <v>50</v>
          </cell>
          <cell r="D503">
            <v>50</v>
          </cell>
        </row>
        <row r="504">
          <cell r="C504" t="str">
            <v>Meùp trong</v>
          </cell>
          <cell r="G504">
            <v>1393</v>
          </cell>
          <cell r="I504">
            <v>2335</v>
          </cell>
          <cell r="J504">
            <v>2330</v>
          </cell>
          <cell r="K504">
            <v>5</v>
          </cell>
        </row>
        <row r="505">
          <cell r="C505" t="str">
            <v>Meùp ngoaøi</v>
          </cell>
          <cell r="G505">
            <v>1421</v>
          </cell>
          <cell r="I505">
            <v>2307</v>
          </cell>
          <cell r="J505">
            <v>2300</v>
          </cell>
          <cell r="K505">
            <v>7</v>
          </cell>
        </row>
        <row r="506">
          <cell r="B506" t="str">
            <v>KM36+100</v>
          </cell>
          <cell r="C506">
            <v>100</v>
          </cell>
          <cell r="D506">
            <v>50</v>
          </cell>
          <cell r="F506">
            <v>1431</v>
          </cell>
          <cell r="H506">
            <v>3738</v>
          </cell>
        </row>
        <row r="507">
          <cell r="C507" t="str">
            <v>Meùp trong</v>
          </cell>
          <cell r="G507">
            <v>1313</v>
          </cell>
          <cell r="I507">
            <v>2425</v>
          </cell>
          <cell r="J507">
            <v>2420</v>
          </cell>
          <cell r="K507">
            <v>5</v>
          </cell>
        </row>
        <row r="508">
          <cell r="C508" t="str">
            <v>Meùp ngoaøi</v>
          </cell>
          <cell r="G508">
            <v>1345</v>
          </cell>
          <cell r="I508">
            <v>2393</v>
          </cell>
          <cell r="J508">
            <v>2390</v>
          </cell>
          <cell r="K508">
            <v>3</v>
          </cell>
        </row>
        <row r="509">
          <cell r="C509">
            <v>150</v>
          </cell>
          <cell r="D509">
            <v>50</v>
          </cell>
        </row>
        <row r="510">
          <cell r="C510" t="str">
            <v>Meùp trong</v>
          </cell>
          <cell r="G510">
            <v>1321</v>
          </cell>
          <cell r="I510">
            <v>2417</v>
          </cell>
          <cell r="J510">
            <v>2410</v>
          </cell>
          <cell r="K510">
            <v>7</v>
          </cell>
        </row>
        <row r="511">
          <cell r="C511" t="str">
            <v>Meùp ngoaøi</v>
          </cell>
          <cell r="G511">
            <v>1356</v>
          </cell>
          <cell r="I511">
            <v>2382</v>
          </cell>
          <cell r="J511">
            <v>2380</v>
          </cell>
          <cell r="K511">
            <v>2</v>
          </cell>
        </row>
        <row r="512">
          <cell r="C512">
            <v>200</v>
          </cell>
          <cell r="D512">
            <v>50</v>
          </cell>
        </row>
        <row r="513">
          <cell r="B513" t="str">
            <v>KM36+200</v>
          </cell>
          <cell r="C513" t="str">
            <v>Meùp trong</v>
          </cell>
          <cell r="G513">
            <v>1342</v>
          </cell>
          <cell r="I513">
            <v>2396</v>
          </cell>
          <cell r="J513">
            <v>2390</v>
          </cell>
          <cell r="K513">
            <v>6</v>
          </cell>
        </row>
        <row r="514">
          <cell r="C514" t="str">
            <v>Meùp ngoaøi</v>
          </cell>
          <cell r="G514">
            <v>1377</v>
          </cell>
          <cell r="I514">
            <v>2361</v>
          </cell>
          <cell r="J514">
            <v>2360</v>
          </cell>
          <cell r="K514">
            <v>1</v>
          </cell>
        </row>
        <row r="515">
          <cell r="C515">
            <v>250</v>
          </cell>
          <cell r="D515">
            <v>50</v>
          </cell>
        </row>
        <row r="516">
          <cell r="C516" t="str">
            <v>Meùp trong</v>
          </cell>
          <cell r="G516">
            <v>1365</v>
          </cell>
          <cell r="I516">
            <v>2373</v>
          </cell>
          <cell r="J516">
            <v>2370</v>
          </cell>
          <cell r="K516">
            <v>3</v>
          </cell>
        </row>
        <row r="517">
          <cell r="C517" t="str">
            <v>Meùp ngoaøi</v>
          </cell>
          <cell r="G517">
            <v>1391</v>
          </cell>
          <cell r="I517">
            <v>2347</v>
          </cell>
          <cell r="J517">
            <v>2340</v>
          </cell>
          <cell r="K517">
            <v>7</v>
          </cell>
        </row>
        <row r="518">
          <cell r="B518" t="str">
            <v>KM36+300</v>
          </cell>
          <cell r="C518">
            <v>300</v>
          </cell>
          <cell r="D518">
            <v>50</v>
          </cell>
          <cell r="F518">
            <v>1349</v>
          </cell>
          <cell r="H518">
            <v>3696</v>
          </cell>
        </row>
        <row r="519">
          <cell r="C519" t="str">
            <v>Meùp trong</v>
          </cell>
          <cell r="G519">
            <v>1342</v>
          </cell>
          <cell r="I519">
            <v>2354</v>
          </cell>
          <cell r="J519">
            <v>2350</v>
          </cell>
          <cell r="K519">
            <v>4</v>
          </cell>
        </row>
        <row r="520">
          <cell r="C520" t="str">
            <v>Meùp ngoaøi</v>
          </cell>
          <cell r="G520">
            <v>1368</v>
          </cell>
          <cell r="I520">
            <v>2328</v>
          </cell>
          <cell r="J520">
            <v>2320</v>
          </cell>
          <cell r="K520">
            <v>8</v>
          </cell>
        </row>
        <row r="521">
          <cell r="C521">
            <v>355</v>
          </cell>
          <cell r="D521">
            <v>55</v>
          </cell>
        </row>
        <row r="522">
          <cell r="C522" t="str">
            <v>Meùp trong</v>
          </cell>
          <cell r="G522">
            <v>1304</v>
          </cell>
          <cell r="I522">
            <v>2392</v>
          </cell>
          <cell r="J522">
            <v>2390</v>
          </cell>
          <cell r="K522">
            <v>2</v>
          </cell>
        </row>
        <row r="523">
          <cell r="C523" t="str">
            <v>Meùp ngoaøi</v>
          </cell>
          <cell r="G523">
            <v>1328</v>
          </cell>
          <cell r="I523">
            <v>2368</v>
          </cell>
          <cell r="J523">
            <v>2360</v>
          </cell>
          <cell r="K523">
            <v>8</v>
          </cell>
        </row>
        <row r="524">
          <cell r="C524">
            <v>359</v>
          </cell>
          <cell r="D524">
            <v>4</v>
          </cell>
        </row>
        <row r="525">
          <cell r="C525" t="str">
            <v>Meùp trong</v>
          </cell>
          <cell r="G525">
            <v>1313</v>
          </cell>
          <cell r="I525">
            <v>2383</v>
          </cell>
          <cell r="J525">
            <v>2380</v>
          </cell>
          <cell r="K525">
            <v>3</v>
          </cell>
        </row>
        <row r="526">
          <cell r="C526" t="str">
            <v>Meùp ngoaøi</v>
          </cell>
          <cell r="G526">
            <v>1342</v>
          </cell>
          <cell r="I526">
            <v>2354</v>
          </cell>
          <cell r="J526">
            <v>2350</v>
          </cell>
          <cell r="K526">
            <v>4</v>
          </cell>
        </row>
        <row r="527">
          <cell r="C527">
            <v>400</v>
          </cell>
          <cell r="D527">
            <v>41</v>
          </cell>
        </row>
        <row r="528">
          <cell r="B528" t="str">
            <v>KM36+400</v>
          </cell>
          <cell r="C528" t="str">
            <v>Meùp trong</v>
          </cell>
          <cell r="G528">
            <v>1280</v>
          </cell>
          <cell r="I528">
            <v>2416</v>
          </cell>
          <cell r="J528">
            <v>2410</v>
          </cell>
          <cell r="K528">
            <v>6</v>
          </cell>
        </row>
        <row r="529">
          <cell r="C529" t="str">
            <v>Meùp ngoaøi</v>
          </cell>
          <cell r="G529">
            <v>1308</v>
          </cell>
          <cell r="I529">
            <v>2388</v>
          </cell>
          <cell r="J529">
            <v>2380</v>
          </cell>
          <cell r="K529">
            <v>8</v>
          </cell>
        </row>
        <row r="530">
          <cell r="C530">
            <v>405</v>
          </cell>
          <cell r="D530">
            <v>5</v>
          </cell>
        </row>
        <row r="531">
          <cell r="C531" t="str">
            <v>Meùp trong</v>
          </cell>
          <cell r="G531">
            <v>1282</v>
          </cell>
          <cell r="I531">
            <v>2414</v>
          </cell>
          <cell r="J531">
            <v>2410</v>
          </cell>
          <cell r="K531">
            <v>4</v>
          </cell>
        </row>
        <row r="532">
          <cell r="C532" t="str">
            <v>Meùp ngoaøi</v>
          </cell>
          <cell r="G532">
            <v>1311</v>
          </cell>
          <cell r="I532">
            <v>2385</v>
          </cell>
          <cell r="J532">
            <v>2380</v>
          </cell>
          <cell r="K532">
            <v>5</v>
          </cell>
        </row>
        <row r="533">
          <cell r="C533">
            <v>451</v>
          </cell>
          <cell r="D533">
            <v>46</v>
          </cell>
        </row>
        <row r="534">
          <cell r="C534" t="str">
            <v>Meùp trong</v>
          </cell>
          <cell r="G534">
            <v>1239</v>
          </cell>
          <cell r="I534">
            <v>2457</v>
          </cell>
          <cell r="J534">
            <v>2450</v>
          </cell>
          <cell r="K534">
            <v>7</v>
          </cell>
        </row>
        <row r="535">
          <cell r="C535" t="str">
            <v>Meùp ngoaøi</v>
          </cell>
          <cell r="G535">
            <v>1268</v>
          </cell>
          <cell r="I535">
            <v>2428</v>
          </cell>
          <cell r="J535">
            <v>2420</v>
          </cell>
          <cell r="K535">
            <v>8</v>
          </cell>
        </row>
        <row r="536">
          <cell r="C536">
            <v>455</v>
          </cell>
          <cell r="D536">
            <v>4</v>
          </cell>
        </row>
        <row r="537">
          <cell r="C537" t="str">
            <v>Meùp trong</v>
          </cell>
          <cell r="G537">
            <v>1262</v>
          </cell>
          <cell r="I537">
            <v>2466</v>
          </cell>
          <cell r="J537">
            <v>2460</v>
          </cell>
          <cell r="K537">
            <v>6</v>
          </cell>
        </row>
        <row r="538">
          <cell r="C538" t="str">
            <v>Meùp ngoaøi</v>
          </cell>
          <cell r="G538">
            <v>1289</v>
          </cell>
          <cell r="I538">
            <v>2439</v>
          </cell>
          <cell r="J538">
            <v>2430</v>
          </cell>
          <cell r="K538">
            <v>9</v>
          </cell>
        </row>
        <row r="539">
          <cell r="C539">
            <v>500</v>
          </cell>
          <cell r="D539">
            <v>45</v>
          </cell>
          <cell r="F539">
            <v>1311</v>
          </cell>
          <cell r="H539">
            <v>3750</v>
          </cell>
        </row>
        <row r="540">
          <cell r="B540" t="str">
            <v>KM36+500</v>
          </cell>
          <cell r="C540" t="str">
            <v>Meùp trong</v>
          </cell>
          <cell r="G540">
            <v>1255</v>
          </cell>
          <cell r="I540">
            <v>2495</v>
          </cell>
          <cell r="J540">
            <v>2490</v>
          </cell>
          <cell r="K540">
            <v>5</v>
          </cell>
        </row>
        <row r="541">
          <cell r="C541" t="str">
            <v>Meùp ngoaøi</v>
          </cell>
          <cell r="G541">
            <v>1287</v>
          </cell>
          <cell r="I541">
            <v>2463</v>
          </cell>
          <cell r="J541">
            <v>2460</v>
          </cell>
          <cell r="K541">
            <v>3</v>
          </cell>
        </row>
        <row r="542">
          <cell r="C542">
            <v>550</v>
          </cell>
          <cell r="D542">
            <v>50</v>
          </cell>
        </row>
        <row r="543">
          <cell r="C543" t="str">
            <v>Meùp trong</v>
          </cell>
          <cell r="G543">
            <v>1212</v>
          </cell>
          <cell r="I543">
            <v>2538</v>
          </cell>
          <cell r="J543">
            <v>2530</v>
          </cell>
          <cell r="K543">
            <v>8</v>
          </cell>
        </row>
        <row r="544">
          <cell r="C544" t="str">
            <v>Meùp ngoaøi</v>
          </cell>
          <cell r="G544">
            <v>1243</v>
          </cell>
          <cell r="I544">
            <v>2507</v>
          </cell>
          <cell r="J544">
            <v>2500</v>
          </cell>
          <cell r="K544">
            <v>7</v>
          </cell>
        </row>
        <row r="545">
          <cell r="C545">
            <v>592</v>
          </cell>
          <cell r="D545">
            <v>42</v>
          </cell>
        </row>
        <row r="546">
          <cell r="C546" t="str">
            <v>Meùp trong</v>
          </cell>
          <cell r="G546">
            <v>1185</v>
          </cell>
          <cell r="I546">
            <v>2565</v>
          </cell>
          <cell r="J546">
            <v>2560</v>
          </cell>
          <cell r="K546">
            <v>5</v>
          </cell>
        </row>
        <row r="547">
          <cell r="C547" t="str">
            <v>Meùp ngoaøi</v>
          </cell>
          <cell r="G547">
            <v>1214</v>
          </cell>
          <cell r="I547">
            <v>2536</v>
          </cell>
          <cell r="J547">
            <v>2530</v>
          </cell>
          <cell r="K547">
            <v>6</v>
          </cell>
        </row>
        <row r="548">
          <cell r="B548" t="str">
            <v>KM36+600</v>
          </cell>
          <cell r="C548">
            <v>600</v>
          </cell>
          <cell r="D548">
            <v>8</v>
          </cell>
        </row>
        <row r="549">
          <cell r="C549" t="str">
            <v>Meùp trong</v>
          </cell>
          <cell r="G549">
            <v>1187</v>
          </cell>
          <cell r="I549">
            <v>2563</v>
          </cell>
          <cell r="J549">
            <v>2560</v>
          </cell>
          <cell r="K549">
            <v>3</v>
          </cell>
        </row>
        <row r="550">
          <cell r="C550" t="str">
            <v>Meùp ngoaøi</v>
          </cell>
          <cell r="G550">
            <v>1216</v>
          </cell>
          <cell r="I550">
            <v>2534</v>
          </cell>
          <cell r="J550">
            <v>2530</v>
          </cell>
          <cell r="K550">
            <v>4</v>
          </cell>
        </row>
        <row r="551">
          <cell r="C551">
            <v>650</v>
          </cell>
          <cell r="D551">
            <v>50</v>
          </cell>
        </row>
        <row r="552">
          <cell r="C552" t="str">
            <v>Meùp trong</v>
          </cell>
          <cell r="G552">
            <v>1182</v>
          </cell>
          <cell r="I552">
            <v>2568</v>
          </cell>
          <cell r="J552">
            <v>2560</v>
          </cell>
          <cell r="K552">
            <v>8</v>
          </cell>
        </row>
        <row r="553">
          <cell r="C553" t="str">
            <v>Meùp ngoaøi</v>
          </cell>
          <cell r="G553">
            <v>1219</v>
          </cell>
          <cell r="I553">
            <v>2531</v>
          </cell>
          <cell r="J553">
            <v>2530</v>
          </cell>
          <cell r="K553">
            <v>1</v>
          </cell>
        </row>
        <row r="554">
          <cell r="C554">
            <v>700</v>
          </cell>
          <cell r="D554">
            <v>50</v>
          </cell>
          <cell r="F554">
            <v>1249</v>
          </cell>
          <cell r="H554">
            <v>3780</v>
          </cell>
        </row>
        <row r="555">
          <cell r="B555" t="str">
            <v>KM36+700</v>
          </cell>
          <cell r="C555" t="str">
            <v>Meùp trong</v>
          </cell>
          <cell r="G555">
            <v>1226</v>
          </cell>
          <cell r="I555">
            <v>2554</v>
          </cell>
          <cell r="J555">
            <v>2550</v>
          </cell>
          <cell r="K555">
            <v>4</v>
          </cell>
        </row>
        <row r="556">
          <cell r="C556" t="str">
            <v>Meùp ngoaøi</v>
          </cell>
          <cell r="G556">
            <v>1255</v>
          </cell>
          <cell r="I556">
            <v>2525</v>
          </cell>
          <cell r="J556">
            <v>2520</v>
          </cell>
          <cell r="K556">
            <v>5</v>
          </cell>
        </row>
        <row r="557">
          <cell r="C557">
            <v>750</v>
          </cell>
          <cell r="D557">
            <v>50</v>
          </cell>
        </row>
        <row r="558">
          <cell r="C558" t="str">
            <v>Meùp trong</v>
          </cell>
          <cell r="G558">
            <v>1223</v>
          </cell>
          <cell r="I558">
            <v>2557</v>
          </cell>
          <cell r="J558">
            <v>2550</v>
          </cell>
          <cell r="K558">
            <v>7</v>
          </cell>
        </row>
        <row r="559">
          <cell r="C559" t="str">
            <v>Meùp ngoaøi</v>
          </cell>
          <cell r="G559">
            <v>1257</v>
          </cell>
          <cell r="I559">
            <v>2523</v>
          </cell>
          <cell r="J559">
            <v>2520</v>
          </cell>
          <cell r="K559">
            <v>3</v>
          </cell>
        </row>
        <row r="560">
          <cell r="C560">
            <v>777</v>
          </cell>
          <cell r="D560">
            <v>27</v>
          </cell>
        </row>
        <row r="561">
          <cell r="C561" t="str">
            <v>Meùp trong</v>
          </cell>
          <cell r="G561">
            <v>1222</v>
          </cell>
          <cell r="I561">
            <v>2558</v>
          </cell>
          <cell r="J561">
            <v>2550</v>
          </cell>
          <cell r="K561">
            <v>8</v>
          </cell>
        </row>
        <row r="562">
          <cell r="C562" t="str">
            <v>Meùp ngoaøi</v>
          </cell>
          <cell r="G562">
            <v>1255</v>
          </cell>
          <cell r="I562">
            <v>2525</v>
          </cell>
          <cell r="J562">
            <v>2520</v>
          </cell>
          <cell r="K562">
            <v>5</v>
          </cell>
        </row>
        <row r="563">
          <cell r="C563">
            <v>781</v>
          </cell>
          <cell r="D563">
            <v>4</v>
          </cell>
        </row>
        <row r="564">
          <cell r="C564" t="str">
            <v>Meùp trong</v>
          </cell>
          <cell r="G564">
            <v>1227</v>
          </cell>
          <cell r="I564">
            <v>2553</v>
          </cell>
          <cell r="J564">
            <v>2550</v>
          </cell>
          <cell r="K564">
            <v>3</v>
          </cell>
        </row>
        <row r="565">
          <cell r="C565" t="str">
            <v>Meùp ngoaøi</v>
          </cell>
          <cell r="G565">
            <v>1255</v>
          </cell>
          <cell r="I565">
            <v>2525</v>
          </cell>
          <cell r="J565">
            <v>2520</v>
          </cell>
          <cell r="K565">
            <v>5</v>
          </cell>
        </row>
        <row r="566">
          <cell r="C566">
            <v>798</v>
          </cell>
          <cell r="D566">
            <v>17</v>
          </cell>
          <cell r="F566">
            <v>1251</v>
          </cell>
          <cell r="H566">
            <v>3776</v>
          </cell>
        </row>
        <row r="567">
          <cell r="C567" t="str">
            <v>Meùp trong</v>
          </cell>
          <cell r="G567">
            <v>1234</v>
          </cell>
          <cell r="I567">
            <v>2542</v>
          </cell>
          <cell r="J567">
            <v>2540</v>
          </cell>
          <cell r="K567">
            <v>2</v>
          </cell>
        </row>
        <row r="568">
          <cell r="C568" t="str">
            <v>Meùp ngoaøi</v>
          </cell>
          <cell r="G568">
            <v>1261</v>
          </cell>
          <cell r="I568">
            <v>2515</v>
          </cell>
          <cell r="J568">
            <v>2510</v>
          </cell>
          <cell r="K568">
            <v>5</v>
          </cell>
        </row>
        <row r="569">
          <cell r="C569">
            <v>800</v>
          </cell>
          <cell r="D569">
            <v>2</v>
          </cell>
        </row>
        <row r="570">
          <cell r="B570" t="str">
            <v>KM36+800</v>
          </cell>
          <cell r="C570" t="str">
            <v>Meùp trong</v>
          </cell>
          <cell r="G570">
            <v>1233</v>
          </cell>
          <cell r="I570">
            <v>2543</v>
          </cell>
          <cell r="J570">
            <v>2540</v>
          </cell>
          <cell r="K570">
            <v>3</v>
          </cell>
        </row>
        <row r="571">
          <cell r="C571" t="str">
            <v>Meùp ngoaøi</v>
          </cell>
          <cell r="G571">
            <v>1262</v>
          </cell>
          <cell r="I571">
            <v>2514</v>
          </cell>
          <cell r="J571">
            <v>2510</v>
          </cell>
          <cell r="K571">
            <v>4</v>
          </cell>
        </row>
        <row r="572">
          <cell r="C572">
            <v>815</v>
          </cell>
          <cell r="D572">
            <v>15</v>
          </cell>
        </row>
        <row r="573">
          <cell r="C573" t="str">
            <v>Meùp trong</v>
          </cell>
          <cell r="G573">
            <v>1241</v>
          </cell>
          <cell r="I573">
            <v>2535</v>
          </cell>
          <cell r="J573">
            <v>2530</v>
          </cell>
          <cell r="K573">
            <v>5</v>
          </cell>
        </row>
        <row r="574">
          <cell r="C574" t="str">
            <v>Meùp ngoaøi</v>
          </cell>
          <cell r="G574">
            <v>1273</v>
          </cell>
          <cell r="I574">
            <v>2503</v>
          </cell>
          <cell r="J574">
            <v>2500</v>
          </cell>
          <cell r="K574">
            <v>3</v>
          </cell>
        </row>
        <row r="575">
          <cell r="C575">
            <v>819</v>
          </cell>
          <cell r="D575">
            <v>2</v>
          </cell>
        </row>
        <row r="576">
          <cell r="C576" t="str">
            <v>Meùp trong</v>
          </cell>
          <cell r="G576">
            <v>1238</v>
          </cell>
          <cell r="I576">
            <v>2538</v>
          </cell>
          <cell r="J576">
            <v>2530</v>
          </cell>
          <cell r="K576">
            <v>8</v>
          </cell>
        </row>
        <row r="577">
          <cell r="C577" t="str">
            <v>Meùp ngoaøi</v>
          </cell>
          <cell r="G577">
            <v>1271</v>
          </cell>
          <cell r="I577">
            <v>2505</v>
          </cell>
          <cell r="J577">
            <v>2500</v>
          </cell>
          <cell r="K577">
            <v>5</v>
          </cell>
        </row>
        <row r="578">
          <cell r="C578">
            <v>850</v>
          </cell>
          <cell r="D578">
            <v>31</v>
          </cell>
          <cell r="F578">
            <v>1356</v>
          </cell>
          <cell r="H578">
            <v>3861</v>
          </cell>
        </row>
        <row r="579">
          <cell r="C579" t="str">
            <v>Meùp trong</v>
          </cell>
          <cell r="G579">
            <v>1345</v>
          </cell>
          <cell r="I579">
            <v>2516</v>
          </cell>
          <cell r="J579">
            <v>2510</v>
          </cell>
          <cell r="K579">
            <v>6</v>
          </cell>
        </row>
        <row r="580">
          <cell r="C580" t="str">
            <v>Meùp ngoaøi</v>
          </cell>
          <cell r="G580">
            <v>1380</v>
          </cell>
          <cell r="I580">
            <v>2481</v>
          </cell>
          <cell r="J580">
            <v>2480</v>
          </cell>
          <cell r="K580">
            <v>1</v>
          </cell>
        </row>
        <row r="581">
          <cell r="C581">
            <v>900</v>
          </cell>
          <cell r="D581">
            <v>50</v>
          </cell>
        </row>
        <row r="582">
          <cell r="B582" t="str">
            <v>KM36+900</v>
          </cell>
          <cell r="C582" t="str">
            <v>Meùp trong</v>
          </cell>
          <cell r="G582">
            <v>1319</v>
          </cell>
          <cell r="I582">
            <v>2542</v>
          </cell>
          <cell r="J582">
            <v>2540</v>
          </cell>
          <cell r="K582">
            <v>2</v>
          </cell>
        </row>
        <row r="583">
          <cell r="C583" t="str">
            <v>Meùp ngoaøi</v>
          </cell>
          <cell r="G583">
            <v>1344</v>
          </cell>
          <cell r="I583">
            <v>2517</v>
          </cell>
          <cell r="J583">
            <v>2510</v>
          </cell>
          <cell r="K583">
            <v>7</v>
          </cell>
        </row>
        <row r="584">
          <cell r="C584">
            <v>950</v>
          </cell>
          <cell r="D584">
            <v>50</v>
          </cell>
        </row>
        <row r="585">
          <cell r="C585" t="str">
            <v>Meùp trong</v>
          </cell>
          <cell r="G585">
            <v>1333</v>
          </cell>
          <cell r="I585">
            <v>2528</v>
          </cell>
          <cell r="J585">
            <v>2520</v>
          </cell>
          <cell r="K585">
            <v>8</v>
          </cell>
        </row>
        <row r="586">
          <cell r="C586" t="str">
            <v>Meùp ngoaøi</v>
          </cell>
          <cell r="G586">
            <v>1367</v>
          </cell>
          <cell r="I586">
            <v>2494</v>
          </cell>
          <cell r="J586">
            <v>2490</v>
          </cell>
          <cell r="K586">
            <v>4</v>
          </cell>
        </row>
        <row r="587">
          <cell r="B587" t="str">
            <v>KM37+000</v>
          </cell>
          <cell r="C587" t="str">
            <v>Km37+00</v>
          </cell>
          <cell r="D587">
            <v>50</v>
          </cell>
        </row>
        <row r="588">
          <cell r="C588" t="str">
            <v>Meùp trong</v>
          </cell>
          <cell r="G588">
            <v>1247</v>
          </cell>
          <cell r="I588">
            <v>2614</v>
          </cell>
          <cell r="J588">
            <v>2610</v>
          </cell>
          <cell r="K588">
            <v>4</v>
          </cell>
        </row>
        <row r="589">
          <cell r="C589" t="str">
            <v>Meùp ngoaøi</v>
          </cell>
          <cell r="G589">
            <v>1276</v>
          </cell>
          <cell r="I589">
            <v>2585</v>
          </cell>
          <cell r="J589">
            <v>2580</v>
          </cell>
          <cell r="K589">
            <v>5</v>
          </cell>
        </row>
        <row r="590">
          <cell r="C590">
            <v>16</v>
          </cell>
          <cell r="D590">
            <v>16</v>
          </cell>
          <cell r="F590">
            <v>1323</v>
          </cell>
          <cell r="H590">
            <v>3908</v>
          </cell>
        </row>
        <row r="591">
          <cell r="C591" t="str">
            <v>Meùp trong</v>
          </cell>
          <cell r="G591">
            <v>1285</v>
          </cell>
          <cell r="I591">
            <v>2623</v>
          </cell>
          <cell r="J591">
            <v>2630</v>
          </cell>
          <cell r="K591">
            <v>-7</v>
          </cell>
        </row>
        <row r="592">
          <cell r="C592" t="str">
            <v>Meùp ngoaøi</v>
          </cell>
          <cell r="G592">
            <v>1313</v>
          </cell>
          <cell r="I592">
            <v>2595</v>
          </cell>
          <cell r="J592">
            <v>2600</v>
          </cell>
          <cell r="K592">
            <v>-5</v>
          </cell>
        </row>
        <row r="593">
          <cell r="C593">
            <v>20</v>
          </cell>
          <cell r="D593">
            <v>4</v>
          </cell>
        </row>
        <row r="594">
          <cell r="C594" t="str">
            <v>Meùp trong</v>
          </cell>
          <cell r="G594">
            <v>1264</v>
          </cell>
          <cell r="I594">
            <v>2644</v>
          </cell>
          <cell r="J594">
            <v>2640</v>
          </cell>
          <cell r="K594">
            <v>4</v>
          </cell>
        </row>
        <row r="595">
          <cell r="C595" t="str">
            <v>Meùp ngoaøi</v>
          </cell>
          <cell r="G595">
            <v>1291</v>
          </cell>
          <cell r="I595">
            <v>2617</v>
          </cell>
          <cell r="J595">
            <v>2610</v>
          </cell>
          <cell r="K595">
            <v>7</v>
          </cell>
        </row>
        <row r="596">
          <cell r="C596">
            <v>41</v>
          </cell>
          <cell r="D596">
            <v>21</v>
          </cell>
        </row>
        <row r="597">
          <cell r="C597" t="str">
            <v>Meùp trong</v>
          </cell>
          <cell r="G597">
            <v>1240</v>
          </cell>
          <cell r="I597">
            <v>2668</v>
          </cell>
          <cell r="J597">
            <v>2660</v>
          </cell>
          <cell r="K597">
            <v>8</v>
          </cell>
        </row>
        <row r="598">
          <cell r="C598" t="str">
            <v>Meùp ngoaøi</v>
          </cell>
          <cell r="G598">
            <v>1273</v>
          </cell>
          <cell r="I598">
            <v>2635</v>
          </cell>
          <cell r="J598">
            <v>2630</v>
          </cell>
          <cell r="K598">
            <v>5</v>
          </cell>
        </row>
        <row r="599">
          <cell r="C599">
            <v>62</v>
          </cell>
          <cell r="D599">
            <v>21</v>
          </cell>
        </row>
        <row r="600">
          <cell r="C600" t="str">
            <v>Meùp trong</v>
          </cell>
          <cell r="G600">
            <v>1213</v>
          </cell>
          <cell r="I600">
            <v>2695</v>
          </cell>
          <cell r="J600">
            <v>2690</v>
          </cell>
          <cell r="K600">
            <v>5</v>
          </cell>
        </row>
        <row r="601">
          <cell r="C601" t="str">
            <v>Meùp ngoaøi</v>
          </cell>
          <cell r="G601">
            <v>1245</v>
          </cell>
          <cell r="I601">
            <v>2663</v>
          </cell>
          <cell r="J601">
            <v>2660</v>
          </cell>
          <cell r="K601">
            <v>3</v>
          </cell>
        </row>
        <row r="602">
          <cell r="C602">
            <v>66</v>
          </cell>
          <cell r="D602">
            <v>4</v>
          </cell>
        </row>
        <row r="603">
          <cell r="C603" t="str">
            <v>Meùp trong</v>
          </cell>
          <cell r="G603">
            <v>1210</v>
          </cell>
          <cell r="I603">
            <v>2698</v>
          </cell>
          <cell r="J603">
            <v>2690</v>
          </cell>
          <cell r="K603">
            <v>8</v>
          </cell>
        </row>
        <row r="604">
          <cell r="C604" t="str">
            <v>Meùp ngoaøi</v>
          </cell>
          <cell r="G604">
            <v>1239</v>
          </cell>
          <cell r="I604">
            <v>2669</v>
          </cell>
          <cell r="J604">
            <v>2660</v>
          </cell>
          <cell r="K604">
            <v>9</v>
          </cell>
        </row>
        <row r="605">
          <cell r="B605" t="str">
            <v>KM37+100</v>
          </cell>
          <cell r="C605">
            <v>100</v>
          </cell>
          <cell r="D605">
            <v>34</v>
          </cell>
          <cell r="F605">
            <v>1287</v>
          </cell>
          <cell r="H605">
            <v>3956</v>
          </cell>
        </row>
        <row r="606">
          <cell r="C606" t="str">
            <v>Meùp trong</v>
          </cell>
          <cell r="G606">
            <v>1220</v>
          </cell>
          <cell r="I606">
            <v>2736</v>
          </cell>
          <cell r="J606">
            <v>2730</v>
          </cell>
          <cell r="K606">
            <v>6</v>
          </cell>
        </row>
        <row r="607">
          <cell r="C607" t="str">
            <v>Meùp ngoaøi</v>
          </cell>
          <cell r="G607">
            <v>1252</v>
          </cell>
          <cell r="I607">
            <v>2704</v>
          </cell>
          <cell r="J607">
            <v>2700</v>
          </cell>
          <cell r="K607">
            <v>4</v>
          </cell>
        </row>
        <row r="608">
          <cell r="C608">
            <v>150</v>
          </cell>
          <cell r="D608">
            <v>50</v>
          </cell>
        </row>
        <row r="609">
          <cell r="C609" t="str">
            <v>Meùp trong</v>
          </cell>
          <cell r="G609">
            <v>1201</v>
          </cell>
          <cell r="I609">
            <v>2755</v>
          </cell>
          <cell r="J609">
            <v>2750</v>
          </cell>
          <cell r="K609">
            <v>5</v>
          </cell>
        </row>
        <row r="610">
          <cell r="C610" t="str">
            <v>Meùp ngoaøi</v>
          </cell>
          <cell r="G610">
            <v>1230</v>
          </cell>
          <cell r="I610">
            <v>2726</v>
          </cell>
          <cell r="J610">
            <v>2720</v>
          </cell>
          <cell r="K610">
            <v>6</v>
          </cell>
        </row>
        <row r="611">
          <cell r="C611">
            <v>202</v>
          </cell>
          <cell r="D611">
            <v>52</v>
          </cell>
        </row>
        <row r="612">
          <cell r="C612" t="str">
            <v>Meùp trong</v>
          </cell>
          <cell r="G612">
            <v>1270</v>
          </cell>
          <cell r="I612">
            <v>2686</v>
          </cell>
          <cell r="J612">
            <v>2690</v>
          </cell>
          <cell r="K612">
            <v>-4</v>
          </cell>
        </row>
        <row r="613">
          <cell r="C613" t="str">
            <v>Meùp ngoaøi</v>
          </cell>
          <cell r="G613">
            <v>1299</v>
          </cell>
          <cell r="I613">
            <v>2657</v>
          </cell>
          <cell r="J613">
            <v>2660</v>
          </cell>
          <cell r="K613">
            <v>-3</v>
          </cell>
        </row>
        <row r="614">
          <cell r="C614">
            <v>206</v>
          </cell>
          <cell r="D614">
            <v>4</v>
          </cell>
        </row>
        <row r="615">
          <cell r="C615" t="str">
            <v>Meùp trong</v>
          </cell>
          <cell r="G615">
            <v>1269</v>
          </cell>
          <cell r="I615">
            <v>2687</v>
          </cell>
          <cell r="J615">
            <v>2680</v>
          </cell>
          <cell r="K615">
            <v>7</v>
          </cell>
        </row>
        <row r="616">
          <cell r="C616" t="str">
            <v>Meùp ngoaøi</v>
          </cell>
          <cell r="G616">
            <v>1250</v>
          </cell>
          <cell r="I616">
            <v>2658</v>
          </cell>
          <cell r="J616">
            <v>2650</v>
          </cell>
          <cell r="K616">
            <v>8</v>
          </cell>
        </row>
        <row r="617">
          <cell r="C617">
            <v>246</v>
          </cell>
          <cell r="D617">
            <v>40</v>
          </cell>
          <cell r="F617">
            <v>1294</v>
          </cell>
          <cell r="H617">
            <v>3952</v>
          </cell>
        </row>
        <row r="618">
          <cell r="C618" t="str">
            <v>Meùp trong</v>
          </cell>
          <cell r="G618">
            <v>1309</v>
          </cell>
          <cell r="I618">
            <v>2643</v>
          </cell>
          <cell r="J618">
            <v>2640</v>
          </cell>
          <cell r="K618">
            <v>3</v>
          </cell>
        </row>
        <row r="619">
          <cell r="C619" t="str">
            <v>Meùp ngoaøi</v>
          </cell>
          <cell r="G619">
            <v>1338</v>
          </cell>
          <cell r="I619">
            <v>2614</v>
          </cell>
          <cell r="J619">
            <v>2610</v>
          </cell>
          <cell r="K619">
            <v>4</v>
          </cell>
        </row>
        <row r="620">
          <cell r="C620">
            <v>250</v>
          </cell>
          <cell r="D620">
            <v>4</v>
          </cell>
        </row>
        <row r="621">
          <cell r="C621" t="str">
            <v>Meùp trong</v>
          </cell>
          <cell r="G621">
            <v>1307</v>
          </cell>
          <cell r="I621">
            <v>2645</v>
          </cell>
          <cell r="J621">
            <v>2640</v>
          </cell>
          <cell r="K621">
            <v>5</v>
          </cell>
        </row>
        <row r="622">
          <cell r="C622" t="str">
            <v>Meùp ngoaøi</v>
          </cell>
          <cell r="G622">
            <v>1336</v>
          </cell>
          <cell r="I622">
            <v>2616</v>
          </cell>
          <cell r="J622">
            <v>2610</v>
          </cell>
          <cell r="K622">
            <v>6</v>
          </cell>
        </row>
        <row r="623">
          <cell r="C623">
            <v>286</v>
          </cell>
          <cell r="D623">
            <v>36</v>
          </cell>
        </row>
        <row r="624">
          <cell r="C624" t="str">
            <v>Meùp trong</v>
          </cell>
          <cell r="G624">
            <v>1348</v>
          </cell>
          <cell r="I624">
            <v>2604</v>
          </cell>
          <cell r="J624">
            <v>2600</v>
          </cell>
          <cell r="K624">
            <v>4</v>
          </cell>
        </row>
        <row r="625">
          <cell r="C625" t="str">
            <v>Meùp ngoaøi</v>
          </cell>
          <cell r="G625">
            <v>1377</v>
          </cell>
          <cell r="I625">
            <v>2575</v>
          </cell>
          <cell r="J625">
            <v>2570</v>
          </cell>
          <cell r="K625">
            <v>5</v>
          </cell>
        </row>
        <row r="626">
          <cell r="C626">
            <v>290</v>
          </cell>
          <cell r="D626">
            <v>4</v>
          </cell>
        </row>
        <row r="627">
          <cell r="C627" t="str">
            <v>Meùp trong</v>
          </cell>
          <cell r="G627">
            <v>1291</v>
          </cell>
          <cell r="I627">
            <v>2617</v>
          </cell>
          <cell r="J627">
            <v>2610</v>
          </cell>
          <cell r="K627">
            <v>7</v>
          </cell>
        </row>
        <row r="628">
          <cell r="C628" t="str">
            <v>Meùp ngoaøi</v>
          </cell>
          <cell r="G628">
            <v>1320</v>
          </cell>
          <cell r="I628">
            <v>2588</v>
          </cell>
          <cell r="J628">
            <v>2580</v>
          </cell>
          <cell r="K628">
            <v>8</v>
          </cell>
        </row>
        <row r="629">
          <cell r="C629">
            <v>300</v>
          </cell>
          <cell r="D629">
            <v>50</v>
          </cell>
        </row>
        <row r="630">
          <cell r="B630" t="str">
            <v>KM37+300</v>
          </cell>
          <cell r="C630" t="str">
            <v>Meùp trong</v>
          </cell>
          <cell r="G630">
            <v>1304</v>
          </cell>
          <cell r="I630">
            <v>2604</v>
          </cell>
          <cell r="J630">
            <v>2600</v>
          </cell>
          <cell r="K630">
            <v>4</v>
          </cell>
        </row>
        <row r="631">
          <cell r="C631" t="str">
            <v>Meùp ngoaøi</v>
          </cell>
          <cell r="G631">
            <v>1333</v>
          </cell>
          <cell r="I631">
            <v>2575</v>
          </cell>
          <cell r="J631">
            <v>2570</v>
          </cell>
          <cell r="K631">
            <v>5</v>
          </cell>
        </row>
        <row r="632">
          <cell r="C632">
            <v>340</v>
          </cell>
          <cell r="D632">
            <v>40</v>
          </cell>
          <cell r="F632">
            <v>1413</v>
          </cell>
          <cell r="H632">
            <v>3988</v>
          </cell>
        </row>
        <row r="633">
          <cell r="C633" t="str">
            <v>Meùp trong</v>
          </cell>
          <cell r="G633">
            <v>1192</v>
          </cell>
          <cell r="I633">
            <v>2796</v>
          </cell>
          <cell r="J633">
            <v>2790</v>
          </cell>
          <cell r="K633">
            <v>6</v>
          </cell>
        </row>
        <row r="634">
          <cell r="C634" t="str">
            <v>Meùp ngoaøi</v>
          </cell>
          <cell r="G634">
            <v>1226</v>
          </cell>
          <cell r="I634">
            <v>2762</v>
          </cell>
          <cell r="J634">
            <v>2760</v>
          </cell>
          <cell r="K634">
            <v>2</v>
          </cell>
        </row>
        <row r="635">
          <cell r="C635">
            <v>344</v>
          </cell>
          <cell r="D635">
            <v>4</v>
          </cell>
        </row>
        <row r="636">
          <cell r="C636" t="str">
            <v>Meùp trong</v>
          </cell>
          <cell r="G636">
            <v>1180</v>
          </cell>
          <cell r="I636">
            <v>2808</v>
          </cell>
          <cell r="J636">
            <v>2810</v>
          </cell>
          <cell r="K636">
            <v>-2</v>
          </cell>
        </row>
        <row r="637">
          <cell r="C637" t="str">
            <v>Meùp ngoaøi</v>
          </cell>
          <cell r="G637">
            <v>1213</v>
          </cell>
          <cell r="I637">
            <v>2775</v>
          </cell>
          <cell r="J637">
            <v>2780</v>
          </cell>
          <cell r="K637">
            <v>-5</v>
          </cell>
        </row>
        <row r="638">
          <cell r="C638">
            <v>359</v>
          </cell>
          <cell r="D638">
            <v>16</v>
          </cell>
        </row>
        <row r="639">
          <cell r="C639" t="str">
            <v>Meùp trong</v>
          </cell>
          <cell r="G639">
            <v>1112</v>
          </cell>
          <cell r="I639">
            <v>2876</v>
          </cell>
          <cell r="J639">
            <v>2880</v>
          </cell>
          <cell r="K639">
            <v>-4</v>
          </cell>
        </row>
        <row r="640">
          <cell r="C640" t="str">
            <v>Meùp ngoaøi</v>
          </cell>
          <cell r="G640">
            <v>1145</v>
          </cell>
          <cell r="I640">
            <v>2843</v>
          </cell>
          <cell r="J640">
            <v>2850</v>
          </cell>
          <cell r="K640">
            <v>-7</v>
          </cell>
        </row>
        <row r="641">
          <cell r="C641">
            <v>374</v>
          </cell>
          <cell r="D641">
            <v>15</v>
          </cell>
        </row>
        <row r="642">
          <cell r="C642" t="str">
            <v>Meùp trong</v>
          </cell>
          <cell r="G642">
            <v>1019</v>
          </cell>
          <cell r="I642">
            <v>2969</v>
          </cell>
          <cell r="J642">
            <v>2960</v>
          </cell>
          <cell r="K642">
            <v>9</v>
          </cell>
        </row>
        <row r="643">
          <cell r="C643" t="str">
            <v>Meùp ngoaøi</v>
          </cell>
          <cell r="G643">
            <v>1053</v>
          </cell>
          <cell r="I643">
            <v>2935</v>
          </cell>
          <cell r="J643">
            <v>2930</v>
          </cell>
          <cell r="K643">
            <v>5</v>
          </cell>
        </row>
        <row r="644">
          <cell r="C644">
            <v>378</v>
          </cell>
          <cell r="D644">
            <v>4</v>
          </cell>
        </row>
        <row r="645">
          <cell r="C645" t="str">
            <v>Meùp trong</v>
          </cell>
          <cell r="G645">
            <v>1032</v>
          </cell>
          <cell r="I645">
            <v>2956</v>
          </cell>
          <cell r="J645">
            <v>2950</v>
          </cell>
          <cell r="K645">
            <v>6</v>
          </cell>
        </row>
        <row r="646">
          <cell r="C646" t="str">
            <v>Meùp ngoaøi</v>
          </cell>
          <cell r="G646">
            <v>1064</v>
          </cell>
          <cell r="I646">
            <v>2924</v>
          </cell>
          <cell r="J646">
            <v>2920</v>
          </cell>
          <cell r="K646">
            <v>4</v>
          </cell>
        </row>
        <row r="647">
          <cell r="C647">
            <v>400</v>
          </cell>
          <cell r="D647">
            <v>22</v>
          </cell>
          <cell r="F647">
            <v>1162</v>
          </cell>
          <cell r="H647">
            <v>4086</v>
          </cell>
        </row>
        <row r="648">
          <cell r="B648" t="str">
            <v>KM37+400</v>
          </cell>
          <cell r="C648" t="str">
            <v>Meùp trong</v>
          </cell>
          <cell r="G648">
            <v>1181</v>
          </cell>
          <cell r="I648">
            <v>2905</v>
          </cell>
          <cell r="J648">
            <v>2900</v>
          </cell>
          <cell r="K648">
            <v>5</v>
          </cell>
        </row>
        <row r="649">
          <cell r="C649" t="str">
            <v>Meùp ngoaøi</v>
          </cell>
          <cell r="G649">
            <v>1209</v>
          </cell>
          <cell r="I649">
            <v>2877</v>
          </cell>
          <cell r="J649">
            <v>2870</v>
          </cell>
          <cell r="K649">
            <v>7</v>
          </cell>
        </row>
        <row r="650">
          <cell r="C650">
            <v>450</v>
          </cell>
          <cell r="D650">
            <v>50</v>
          </cell>
        </row>
        <row r="651">
          <cell r="C651" t="str">
            <v>Meùp trong</v>
          </cell>
          <cell r="G651">
            <v>1188</v>
          </cell>
          <cell r="I651">
            <v>2898</v>
          </cell>
          <cell r="J651">
            <v>2900</v>
          </cell>
          <cell r="K651">
            <v>-2</v>
          </cell>
        </row>
        <row r="652">
          <cell r="C652" t="str">
            <v>Meùp ngoaøi</v>
          </cell>
          <cell r="G652">
            <v>1221</v>
          </cell>
          <cell r="I652">
            <v>2865</v>
          </cell>
          <cell r="J652">
            <v>2870</v>
          </cell>
          <cell r="K652">
            <v>-5</v>
          </cell>
        </row>
        <row r="653">
          <cell r="C653">
            <v>500</v>
          </cell>
          <cell r="D653">
            <v>50</v>
          </cell>
        </row>
        <row r="654">
          <cell r="B654" t="str">
            <v>KM37+500</v>
          </cell>
          <cell r="C654" t="str">
            <v>Meùp trong</v>
          </cell>
          <cell r="G654">
            <v>1409</v>
          </cell>
          <cell r="I654">
            <v>2677</v>
          </cell>
          <cell r="J654">
            <v>2670</v>
          </cell>
          <cell r="K654">
            <v>7</v>
          </cell>
        </row>
        <row r="655">
          <cell r="C655" t="str">
            <v>Meùp ngoaøi</v>
          </cell>
          <cell r="G655">
            <v>1442</v>
          </cell>
          <cell r="I655">
            <v>2644</v>
          </cell>
          <cell r="J655">
            <v>2640</v>
          </cell>
          <cell r="K655">
            <v>4</v>
          </cell>
        </row>
        <row r="656">
          <cell r="C656">
            <v>550</v>
          </cell>
          <cell r="D656">
            <v>50</v>
          </cell>
        </row>
        <row r="657">
          <cell r="C657" t="str">
            <v>Meùp trong</v>
          </cell>
          <cell r="G657">
            <v>1353</v>
          </cell>
          <cell r="I657">
            <v>2555</v>
          </cell>
          <cell r="J657">
            <v>2550</v>
          </cell>
          <cell r="K657">
            <v>5</v>
          </cell>
        </row>
        <row r="658">
          <cell r="C658" t="str">
            <v>Meùp ngoaøi</v>
          </cell>
          <cell r="G658">
            <v>1386</v>
          </cell>
          <cell r="I658">
            <v>2522</v>
          </cell>
          <cell r="J658">
            <v>2520</v>
          </cell>
          <cell r="K658">
            <v>2</v>
          </cell>
        </row>
        <row r="659">
          <cell r="C659">
            <v>587</v>
          </cell>
          <cell r="D659">
            <v>37</v>
          </cell>
          <cell r="F659">
            <v>1423</v>
          </cell>
          <cell r="H659">
            <v>3945</v>
          </cell>
        </row>
        <row r="660">
          <cell r="C660" t="str">
            <v>Meùp trong</v>
          </cell>
          <cell r="G660">
            <v>1319</v>
          </cell>
          <cell r="I660">
            <v>2626</v>
          </cell>
          <cell r="J660">
            <v>2620</v>
          </cell>
          <cell r="K660">
            <v>6</v>
          </cell>
        </row>
        <row r="661">
          <cell r="C661" t="str">
            <v>Meùp ngoaøi</v>
          </cell>
          <cell r="G661">
            <v>1348</v>
          </cell>
          <cell r="I661">
            <v>2597</v>
          </cell>
          <cell r="J661">
            <v>2590</v>
          </cell>
          <cell r="K661">
            <v>7</v>
          </cell>
        </row>
        <row r="662">
          <cell r="C662">
            <v>599</v>
          </cell>
          <cell r="D662">
            <v>12</v>
          </cell>
        </row>
        <row r="663">
          <cell r="C663" t="str">
            <v>Meùp trong</v>
          </cell>
          <cell r="G663">
            <v>1447</v>
          </cell>
          <cell r="I663">
            <v>2498</v>
          </cell>
          <cell r="J663">
            <v>2490</v>
          </cell>
          <cell r="K663">
            <v>8</v>
          </cell>
        </row>
        <row r="664">
          <cell r="C664" t="str">
            <v>Meùp ngoaøi</v>
          </cell>
          <cell r="G664">
            <v>1480</v>
          </cell>
          <cell r="I664">
            <v>2465</v>
          </cell>
          <cell r="J664">
            <v>2460</v>
          </cell>
          <cell r="K664">
            <v>5</v>
          </cell>
        </row>
        <row r="665">
          <cell r="C665">
            <v>614</v>
          </cell>
          <cell r="D665">
            <v>15</v>
          </cell>
        </row>
        <row r="666">
          <cell r="C666" t="str">
            <v>Meùp trong</v>
          </cell>
          <cell r="G666">
            <v>1421</v>
          </cell>
          <cell r="I666">
            <v>2524</v>
          </cell>
          <cell r="J666">
            <v>2520</v>
          </cell>
          <cell r="K666">
            <v>4</v>
          </cell>
        </row>
        <row r="667">
          <cell r="C667" t="str">
            <v>Meùp ngoaøi</v>
          </cell>
          <cell r="G667">
            <v>1448</v>
          </cell>
          <cell r="I667">
            <v>2497</v>
          </cell>
          <cell r="J667">
            <v>2490</v>
          </cell>
          <cell r="K667">
            <v>7</v>
          </cell>
        </row>
        <row r="668">
          <cell r="C668">
            <v>629</v>
          </cell>
          <cell r="D668">
            <v>15</v>
          </cell>
        </row>
        <row r="669">
          <cell r="C669" t="str">
            <v>Meùp trong</v>
          </cell>
          <cell r="G669">
            <v>1413</v>
          </cell>
          <cell r="I669">
            <v>2532</v>
          </cell>
          <cell r="J669">
            <v>2540</v>
          </cell>
          <cell r="K669">
            <v>-8</v>
          </cell>
        </row>
        <row r="670">
          <cell r="C670" t="str">
            <v>Meùp ngoaøi</v>
          </cell>
          <cell r="G670">
            <v>1439</v>
          </cell>
          <cell r="I670">
            <v>2506</v>
          </cell>
          <cell r="J670">
            <v>2510</v>
          </cell>
          <cell r="K670">
            <v>-4</v>
          </cell>
        </row>
        <row r="671">
          <cell r="C671">
            <v>641</v>
          </cell>
          <cell r="D671">
            <v>12</v>
          </cell>
        </row>
        <row r="672">
          <cell r="C672" t="str">
            <v>Meùp trong</v>
          </cell>
          <cell r="G672">
            <v>1237</v>
          </cell>
          <cell r="I672">
            <v>2708</v>
          </cell>
          <cell r="J672">
            <v>2700</v>
          </cell>
          <cell r="K672">
            <v>8</v>
          </cell>
        </row>
        <row r="673">
          <cell r="C673" t="str">
            <v>Meùp ngoaøi</v>
          </cell>
          <cell r="G673">
            <v>1268</v>
          </cell>
          <cell r="I673">
            <v>2677</v>
          </cell>
          <cell r="J673">
            <v>2670</v>
          </cell>
          <cell r="K673">
            <v>7</v>
          </cell>
        </row>
        <row r="674">
          <cell r="C674">
            <v>650</v>
          </cell>
          <cell r="D674">
            <v>9</v>
          </cell>
        </row>
        <row r="675">
          <cell r="C675" t="str">
            <v>Meùp trong</v>
          </cell>
          <cell r="G675">
            <v>1181</v>
          </cell>
          <cell r="I675">
            <v>2727</v>
          </cell>
          <cell r="J675">
            <v>2720</v>
          </cell>
          <cell r="K675">
            <v>7</v>
          </cell>
        </row>
        <row r="676">
          <cell r="C676" t="str">
            <v>Meùp ngoaøi</v>
          </cell>
          <cell r="G676">
            <v>1209</v>
          </cell>
          <cell r="I676">
            <v>2699</v>
          </cell>
          <cell r="J676">
            <v>2690</v>
          </cell>
          <cell r="K676">
            <v>9</v>
          </cell>
        </row>
        <row r="677">
          <cell r="C677">
            <v>672</v>
          </cell>
          <cell r="D677">
            <v>22</v>
          </cell>
          <cell r="F677">
            <v>1310</v>
          </cell>
          <cell r="H677">
            <v>4009</v>
          </cell>
        </row>
        <row r="678">
          <cell r="C678" t="str">
            <v>Meùp trong</v>
          </cell>
          <cell r="G678">
            <v>1256</v>
          </cell>
          <cell r="I678">
            <v>2753</v>
          </cell>
          <cell r="J678">
            <v>2750</v>
          </cell>
          <cell r="K678">
            <v>3</v>
          </cell>
        </row>
        <row r="679">
          <cell r="C679" t="str">
            <v>Meùp ngoaøi</v>
          </cell>
          <cell r="G679">
            <v>1285</v>
          </cell>
          <cell r="I679">
            <v>2724</v>
          </cell>
          <cell r="J679">
            <v>2720</v>
          </cell>
          <cell r="K679">
            <v>4</v>
          </cell>
        </row>
        <row r="680">
          <cell r="C680">
            <v>684</v>
          </cell>
          <cell r="D680">
            <v>12</v>
          </cell>
        </row>
        <row r="681">
          <cell r="C681" t="str">
            <v>Meùp trong</v>
          </cell>
          <cell r="G681">
            <v>1091</v>
          </cell>
          <cell r="I681">
            <v>2918</v>
          </cell>
          <cell r="J681">
            <v>2910</v>
          </cell>
          <cell r="K681">
            <v>8</v>
          </cell>
        </row>
        <row r="682">
          <cell r="C682" t="str">
            <v>Meùp ngoaøi</v>
          </cell>
          <cell r="G682">
            <v>1125</v>
          </cell>
          <cell r="I682">
            <v>2884</v>
          </cell>
          <cell r="J682">
            <v>2880</v>
          </cell>
          <cell r="K682">
            <v>4</v>
          </cell>
        </row>
        <row r="683">
          <cell r="C683">
            <v>697</v>
          </cell>
          <cell r="D683">
            <v>13</v>
          </cell>
        </row>
        <row r="684">
          <cell r="C684" t="str">
            <v>Meùp trong</v>
          </cell>
          <cell r="G684">
            <v>1073</v>
          </cell>
          <cell r="I684">
            <v>2936</v>
          </cell>
          <cell r="J684">
            <v>2930</v>
          </cell>
          <cell r="K684">
            <v>6</v>
          </cell>
        </row>
        <row r="685">
          <cell r="C685" t="str">
            <v>Meùp ngoaøi</v>
          </cell>
          <cell r="G685">
            <v>1108</v>
          </cell>
          <cell r="I685">
            <v>2901</v>
          </cell>
          <cell r="J685">
            <v>2900</v>
          </cell>
          <cell r="K685">
            <v>1</v>
          </cell>
        </row>
        <row r="686">
          <cell r="C686">
            <v>700</v>
          </cell>
          <cell r="D686">
            <v>3</v>
          </cell>
        </row>
        <row r="687">
          <cell r="B687" t="str">
            <v>KM37+700</v>
          </cell>
          <cell r="C687" t="str">
            <v>Meùp trong</v>
          </cell>
          <cell r="G687">
            <v>1073</v>
          </cell>
          <cell r="I687">
            <v>2936</v>
          </cell>
          <cell r="J687">
            <v>2930</v>
          </cell>
          <cell r="K687">
            <v>6</v>
          </cell>
        </row>
        <row r="688">
          <cell r="C688" t="str">
            <v>Meùp ngoaøi</v>
          </cell>
          <cell r="G688">
            <v>1105</v>
          </cell>
          <cell r="I688">
            <v>2904</v>
          </cell>
          <cell r="J688">
            <v>2900</v>
          </cell>
          <cell r="K688">
            <v>4</v>
          </cell>
        </row>
        <row r="689">
          <cell r="C689">
            <v>710</v>
          </cell>
          <cell r="D689">
            <v>10</v>
          </cell>
        </row>
        <row r="690">
          <cell r="C690" t="str">
            <v>Meùp trong</v>
          </cell>
          <cell r="G690">
            <v>1086</v>
          </cell>
          <cell r="I690">
            <v>2923</v>
          </cell>
          <cell r="J690">
            <v>2920</v>
          </cell>
          <cell r="K690">
            <v>3</v>
          </cell>
        </row>
        <row r="691">
          <cell r="C691" t="str">
            <v>Meùp ngoaøi</v>
          </cell>
          <cell r="G691">
            <v>1111</v>
          </cell>
          <cell r="I691">
            <v>2898</v>
          </cell>
          <cell r="J691">
            <v>2890</v>
          </cell>
          <cell r="K691">
            <v>8</v>
          </cell>
        </row>
        <row r="692">
          <cell r="C692">
            <v>722</v>
          </cell>
          <cell r="D692">
            <v>12</v>
          </cell>
        </row>
        <row r="693">
          <cell r="C693" t="str">
            <v>Meùp trong</v>
          </cell>
          <cell r="G693">
            <v>1236</v>
          </cell>
          <cell r="I693">
            <v>2773</v>
          </cell>
          <cell r="J693">
            <v>2770</v>
          </cell>
          <cell r="K693">
            <v>3</v>
          </cell>
        </row>
        <row r="694">
          <cell r="C694" t="str">
            <v>Meùp ngoaøi</v>
          </cell>
          <cell r="G694">
            <v>1262</v>
          </cell>
          <cell r="I694">
            <v>2747</v>
          </cell>
          <cell r="J694">
            <v>2740</v>
          </cell>
          <cell r="K694">
            <v>7</v>
          </cell>
        </row>
        <row r="695">
          <cell r="C695">
            <v>750</v>
          </cell>
          <cell r="D695">
            <v>28</v>
          </cell>
          <cell r="F695">
            <v>1256</v>
          </cell>
          <cell r="H695">
            <v>4003</v>
          </cell>
        </row>
        <row r="696">
          <cell r="C696" t="str">
            <v>Meùp trong</v>
          </cell>
          <cell r="G696">
            <v>1254</v>
          </cell>
          <cell r="I696">
            <v>2755</v>
          </cell>
          <cell r="J696">
            <v>2750</v>
          </cell>
          <cell r="K696">
            <v>5</v>
          </cell>
        </row>
        <row r="697">
          <cell r="C697" t="str">
            <v>Meùp ngoaøi</v>
          </cell>
          <cell r="G697">
            <v>1285</v>
          </cell>
          <cell r="I697">
            <v>2724</v>
          </cell>
          <cell r="J697">
            <v>2720</v>
          </cell>
          <cell r="K697">
            <v>4</v>
          </cell>
        </row>
        <row r="698">
          <cell r="C698">
            <v>800</v>
          </cell>
          <cell r="D698">
            <v>50</v>
          </cell>
        </row>
        <row r="699">
          <cell r="B699" t="str">
            <v>KM37+800</v>
          </cell>
          <cell r="C699" t="str">
            <v>Meùp trong</v>
          </cell>
          <cell r="G699">
            <v>1264</v>
          </cell>
          <cell r="I699">
            <v>2745</v>
          </cell>
          <cell r="J699">
            <v>2740</v>
          </cell>
          <cell r="K699">
            <v>5</v>
          </cell>
        </row>
        <row r="700">
          <cell r="C700" t="str">
            <v>Meùp ngoaøi</v>
          </cell>
          <cell r="G700">
            <v>1297</v>
          </cell>
          <cell r="I700">
            <v>2712</v>
          </cell>
          <cell r="J700">
            <v>2710</v>
          </cell>
          <cell r="K700">
            <v>2</v>
          </cell>
        </row>
        <row r="701">
          <cell r="C701">
            <v>850</v>
          </cell>
          <cell r="D701">
            <v>50</v>
          </cell>
        </row>
        <row r="702">
          <cell r="C702" t="str">
            <v>Meùp trong</v>
          </cell>
          <cell r="G702">
            <v>1266</v>
          </cell>
          <cell r="I702">
            <v>2743</v>
          </cell>
          <cell r="J702">
            <v>2740</v>
          </cell>
          <cell r="K702">
            <v>3</v>
          </cell>
        </row>
        <row r="703">
          <cell r="C703" t="str">
            <v>Meùp ngoaøi</v>
          </cell>
          <cell r="G703">
            <v>1295</v>
          </cell>
          <cell r="I703">
            <v>2714</v>
          </cell>
          <cell r="J703">
            <v>2710</v>
          </cell>
          <cell r="K703">
            <v>4</v>
          </cell>
        </row>
        <row r="704">
          <cell r="C704">
            <v>900</v>
          </cell>
          <cell r="D704">
            <v>50</v>
          </cell>
        </row>
        <row r="705">
          <cell r="B705" t="str">
            <v>KM37+900</v>
          </cell>
          <cell r="C705" t="str">
            <v>Meùp trong</v>
          </cell>
          <cell r="G705">
            <v>1265</v>
          </cell>
          <cell r="I705">
            <v>2744</v>
          </cell>
          <cell r="J705">
            <v>2740</v>
          </cell>
          <cell r="K705">
            <v>4</v>
          </cell>
        </row>
        <row r="706">
          <cell r="C706" t="str">
            <v>Meùp ngoaøi</v>
          </cell>
          <cell r="G706">
            <v>1292</v>
          </cell>
          <cell r="I706">
            <v>2717</v>
          </cell>
          <cell r="J706">
            <v>2710</v>
          </cell>
          <cell r="K706">
            <v>7</v>
          </cell>
        </row>
        <row r="707">
          <cell r="C707">
            <v>950</v>
          </cell>
          <cell r="D707">
            <v>50</v>
          </cell>
          <cell r="F707">
            <v>1278</v>
          </cell>
          <cell r="H707">
            <v>3995</v>
          </cell>
        </row>
        <row r="708">
          <cell r="C708" t="str">
            <v>Meùp trong</v>
          </cell>
          <cell r="G708">
            <v>1250</v>
          </cell>
          <cell r="I708">
            <v>2745</v>
          </cell>
          <cell r="J708">
            <v>2740</v>
          </cell>
          <cell r="K708">
            <v>5</v>
          </cell>
        </row>
        <row r="709">
          <cell r="C709" t="str">
            <v>Meùp ngoaøi</v>
          </cell>
          <cell r="G709">
            <v>1283</v>
          </cell>
          <cell r="I709">
            <v>2712</v>
          </cell>
          <cell r="J709">
            <v>2710</v>
          </cell>
          <cell r="K709">
            <v>2</v>
          </cell>
        </row>
        <row r="710">
          <cell r="C710" t="str">
            <v>Km38+00</v>
          </cell>
          <cell r="D710">
            <v>50</v>
          </cell>
        </row>
        <row r="711">
          <cell r="B711" t="str">
            <v>KM38+000</v>
          </cell>
          <cell r="C711" t="str">
            <v>Meùp trong</v>
          </cell>
          <cell r="G711">
            <v>1250</v>
          </cell>
          <cell r="I711">
            <v>2745</v>
          </cell>
          <cell r="J711">
            <v>2740</v>
          </cell>
          <cell r="K711">
            <v>5</v>
          </cell>
        </row>
        <row r="712">
          <cell r="C712" t="str">
            <v>Meùp ngoaøi</v>
          </cell>
          <cell r="G712">
            <v>1278</v>
          </cell>
          <cell r="I712">
            <v>2717</v>
          </cell>
          <cell r="J712">
            <v>2710</v>
          </cell>
          <cell r="K712">
            <v>7</v>
          </cell>
        </row>
        <row r="713">
          <cell r="C713">
            <v>50</v>
          </cell>
          <cell r="D713">
            <v>50</v>
          </cell>
        </row>
        <row r="714">
          <cell r="C714" t="str">
            <v>Meùp trong</v>
          </cell>
          <cell r="G714">
            <v>1227</v>
          </cell>
          <cell r="I714">
            <v>2768</v>
          </cell>
          <cell r="J714">
            <v>2760</v>
          </cell>
          <cell r="K714">
            <v>8</v>
          </cell>
        </row>
        <row r="715">
          <cell r="C715" t="str">
            <v>Meùp ngoaøi</v>
          </cell>
          <cell r="G715">
            <v>1258</v>
          </cell>
          <cell r="I715">
            <v>2737</v>
          </cell>
          <cell r="J715">
            <v>2730</v>
          </cell>
          <cell r="K715">
            <v>7</v>
          </cell>
        </row>
        <row r="716">
          <cell r="C716">
            <v>100</v>
          </cell>
          <cell r="D716">
            <v>100</v>
          </cell>
        </row>
        <row r="717">
          <cell r="B717" t="str">
            <v>KM38+100</v>
          </cell>
          <cell r="C717" t="str">
            <v>Meùp trong</v>
          </cell>
          <cell r="G717">
            <v>1211</v>
          </cell>
          <cell r="I717">
            <v>2784</v>
          </cell>
          <cell r="J717">
            <v>2780</v>
          </cell>
          <cell r="K717">
            <v>4</v>
          </cell>
        </row>
        <row r="718">
          <cell r="C718" t="str">
            <v>Meùp ngoaøi</v>
          </cell>
          <cell r="G718">
            <v>1238</v>
          </cell>
          <cell r="I718">
            <v>2757</v>
          </cell>
          <cell r="J718">
            <v>2750</v>
          </cell>
          <cell r="K718">
            <v>7</v>
          </cell>
        </row>
        <row r="719">
          <cell r="C719">
            <v>150</v>
          </cell>
          <cell r="D719">
            <v>50</v>
          </cell>
          <cell r="F719">
            <v>1323</v>
          </cell>
          <cell r="H719">
            <v>4080</v>
          </cell>
        </row>
        <row r="720">
          <cell r="C720" t="str">
            <v>Meùp trong</v>
          </cell>
          <cell r="G720">
            <v>1273</v>
          </cell>
          <cell r="I720">
            <v>2807</v>
          </cell>
          <cell r="J720">
            <v>2800</v>
          </cell>
          <cell r="K720">
            <v>7</v>
          </cell>
        </row>
        <row r="721">
          <cell r="C721" t="str">
            <v>Meùp ngoaøi</v>
          </cell>
          <cell r="G721">
            <v>1305</v>
          </cell>
          <cell r="I721">
            <v>2775</v>
          </cell>
          <cell r="J721">
            <v>2770</v>
          </cell>
          <cell r="K721">
            <v>5</v>
          </cell>
        </row>
        <row r="722">
          <cell r="C722">
            <v>200</v>
          </cell>
          <cell r="D722">
            <v>50</v>
          </cell>
        </row>
        <row r="723">
          <cell r="B723" t="str">
            <v>KM38+200</v>
          </cell>
          <cell r="C723" t="str">
            <v>Meùp trong</v>
          </cell>
          <cell r="G723">
            <v>1252</v>
          </cell>
          <cell r="I723">
            <v>2828</v>
          </cell>
          <cell r="J723">
            <v>2820</v>
          </cell>
          <cell r="K723">
            <v>8</v>
          </cell>
        </row>
        <row r="724">
          <cell r="C724" t="str">
            <v>Meùp ngoaøi</v>
          </cell>
          <cell r="G724">
            <v>1287</v>
          </cell>
          <cell r="I724">
            <v>2793</v>
          </cell>
          <cell r="J724">
            <v>2790</v>
          </cell>
          <cell r="K724">
            <v>3</v>
          </cell>
        </row>
        <row r="725">
          <cell r="C725">
            <v>250</v>
          </cell>
          <cell r="D725">
            <v>50</v>
          </cell>
        </row>
        <row r="726">
          <cell r="C726" t="str">
            <v>Meùp trong</v>
          </cell>
          <cell r="G726">
            <v>1285</v>
          </cell>
          <cell r="I726">
            <v>2795</v>
          </cell>
          <cell r="J726">
            <v>2790</v>
          </cell>
          <cell r="K726">
            <v>5</v>
          </cell>
        </row>
        <row r="727">
          <cell r="C727" t="str">
            <v>Meùp ngoaøi</v>
          </cell>
          <cell r="G727">
            <v>1316</v>
          </cell>
          <cell r="I727">
            <v>2764</v>
          </cell>
          <cell r="J727">
            <v>2760</v>
          </cell>
          <cell r="K727">
            <v>4</v>
          </cell>
        </row>
        <row r="728">
          <cell r="C728">
            <v>300</v>
          </cell>
          <cell r="D728">
            <v>50</v>
          </cell>
        </row>
        <row r="729">
          <cell r="B729" t="str">
            <v>KM38+300</v>
          </cell>
          <cell r="C729" t="str">
            <v>Meùp trong</v>
          </cell>
          <cell r="G729">
            <v>1327</v>
          </cell>
          <cell r="I729">
            <v>2753</v>
          </cell>
          <cell r="J729">
            <v>2750</v>
          </cell>
          <cell r="K729">
            <v>3</v>
          </cell>
        </row>
        <row r="730">
          <cell r="C730" t="str">
            <v>Meùp ngoaøi</v>
          </cell>
          <cell r="G730">
            <v>1354</v>
          </cell>
          <cell r="I730">
            <v>2726</v>
          </cell>
          <cell r="J730">
            <v>2720</v>
          </cell>
          <cell r="K730">
            <v>6</v>
          </cell>
        </row>
        <row r="731">
          <cell r="C731">
            <v>350</v>
          </cell>
          <cell r="D731">
            <v>50</v>
          </cell>
          <cell r="F731">
            <v>1324</v>
          </cell>
          <cell r="H731">
            <v>4050</v>
          </cell>
        </row>
        <row r="732">
          <cell r="C732" t="str">
            <v>Meùp trong</v>
          </cell>
          <cell r="G732">
            <v>1338</v>
          </cell>
          <cell r="I732">
            <v>2712</v>
          </cell>
          <cell r="J732">
            <v>2710</v>
          </cell>
          <cell r="K732">
            <v>2</v>
          </cell>
        </row>
        <row r="733">
          <cell r="C733" t="str">
            <v>Meùp ngoaøi</v>
          </cell>
          <cell r="G733">
            <v>1367</v>
          </cell>
          <cell r="I733">
            <v>2683</v>
          </cell>
          <cell r="J733">
            <v>2680</v>
          </cell>
          <cell r="K733">
            <v>3</v>
          </cell>
        </row>
        <row r="734">
          <cell r="C734">
            <v>375</v>
          </cell>
          <cell r="D734">
            <v>25</v>
          </cell>
        </row>
        <row r="735">
          <cell r="C735" t="str">
            <v>Meùp trong</v>
          </cell>
          <cell r="G735">
            <v>1357</v>
          </cell>
          <cell r="I735">
            <v>2693</v>
          </cell>
          <cell r="J735">
            <v>2690</v>
          </cell>
          <cell r="K735">
            <v>3</v>
          </cell>
        </row>
        <row r="736">
          <cell r="C736" t="str">
            <v>Meùp ngoaøi</v>
          </cell>
          <cell r="G736">
            <v>1382</v>
          </cell>
          <cell r="I736">
            <v>2668</v>
          </cell>
          <cell r="J736">
            <v>2660</v>
          </cell>
          <cell r="K736">
            <v>8</v>
          </cell>
        </row>
        <row r="737">
          <cell r="C737">
            <v>400</v>
          </cell>
          <cell r="D737">
            <v>25</v>
          </cell>
        </row>
        <row r="738">
          <cell r="B738" t="str">
            <v>KM38+400</v>
          </cell>
          <cell r="C738" t="str">
            <v>Meùp trong</v>
          </cell>
          <cell r="G738">
            <v>1335</v>
          </cell>
          <cell r="I738">
            <v>2715</v>
          </cell>
          <cell r="J738">
            <v>2710</v>
          </cell>
          <cell r="K738">
            <v>5</v>
          </cell>
        </row>
        <row r="739">
          <cell r="C739" t="str">
            <v>Meùp ngoaøi</v>
          </cell>
          <cell r="G739">
            <v>1361</v>
          </cell>
          <cell r="I739">
            <v>2689</v>
          </cell>
          <cell r="J739">
            <v>2680</v>
          </cell>
          <cell r="K739">
            <v>9</v>
          </cell>
        </row>
        <row r="740">
          <cell r="C740">
            <v>450</v>
          </cell>
          <cell r="D740">
            <v>50</v>
          </cell>
        </row>
        <row r="741">
          <cell r="C741" t="str">
            <v>Meùp trong</v>
          </cell>
          <cell r="G741">
            <v>1303</v>
          </cell>
          <cell r="I741">
            <v>2747</v>
          </cell>
          <cell r="J741">
            <v>2740</v>
          </cell>
          <cell r="K741">
            <v>7</v>
          </cell>
        </row>
        <row r="742">
          <cell r="C742" t="str">
            <v>Meùp ngoaøi</v>
          </cell>
          <cell r="G742">
            <v>1332</v>
          </cell>
          <cell r="I742">
            <v>2718</v>
          </cell>
          <cell r="J742">
            <v>2710</v>
          </cell>
          <cell r="K742">
            <v>8</v>
          </cell>
        </row>
        <row r="743">
          <cell r="C743">
            <v>500</v>
          </cell>
          <cell r="D743">
            <v>50</v>
          </cell>
          <cell r="F743">
            <v>1250</v>
          </cell>
          <cell r="H743">
            <v>3968</v>
          </cell>
        </row>
        <row r="744">
          <cell r="B744" t="str">
            <v>KM38+500</v>
          </cell>
          <cell r="C744" t="str">
            <v>Meùp trong</v>
          </cell>
          <cell r="G744">
            <v>1183</v>
          </cell>
          <cell r="I744">
            <v>2785</v>
          </cell>
          <cell r="J744">
            <v>2780</v>
          </cell>
          <cell r="K744">
            <v>5</v>
          </cell>
        </row>
        <row r="745">
          <cell r="C745" t="str">
            <v>Meùp ngoaøi</v>
          </cell>
          <cell r="G745">
            <v>1210</v>
          </cell>
          <cell r="I745">
            <v>2758</v>
          </cell>
          <cell r="J745">
            <v>2750</v>
          </cell>
          <cell r="K745">
            <v>8</v>
          </cell>
        </row>
        <row r="746">
          <cell r="C746">
            <v>550</v>
          </cell>
          <cell r="D746">
            <v>50</v>
          </cell>
        </row>
        <row r="747">
          <cell r="C747" t="str">
            <v>Meùp trong</v>
          </cell>
          <cell r="G747">
            <v>1135</v>
          </cell>
          <cell r="I747">
            <v>2833</v>
          </cell>
          <cell r="J747">
            <v>2840</v>
          </cell>
          <cell r="K747">
            <v>-7</v>
          </cell>
        </row>
        <row r="748">
          <cell r="C748" t="str">
            <v>Meùp ngoaøi</v>
          </cell>
          <cell r="G748">
            <v>1163</v>
          </cell>
          <cell r="I748">
            <v>2805</v>
          </cell>
          <cell r="J748">
            <v>2810</v>
          </cell>
          <cell r="K748">
            <v>-5</v>
          </cell>
        </row>
        <row r="749">
          <cell r="C749">
            <v>600</v>
          </cell>
          <cell r="D749">
            <v>50</v>
          </cell>
        </row>
        <row r="750">
          <cell r="B750" t="str">
            <v>KM38+600</v>
          </cell>
          <cell r="C750" t="str">
            <v>Meùp trong</v>
          </cell>
          <cell r="G750">
            <v>1123</v>
          </cell>
          <cell r="I750">
            <v>2845</v>
          </cell>
          <cell r="J750">
            <v>2840</v>
          </cell>
          <cell r="K750">
            <v>5</v>
          </cell>
        </row>
        <row r="751">
          <cell r="C751" t="str">
            <v>Meùp ngoaøi</v>
          </cell>
          <cell r="G751">
            <v>1152</v>
          </cell>
          <cell r="I751">
            <v>2816</v>
          </cell>
          <cell r="J751">
            <v>2810</v>
          </cell>
          <cell r="K751">
            <v>6</v>
          </cell>
        </row>
        <row r="752">
          <cell r="C752">
            <v>650</v>
          </cell>
          <cell r="D752">
            <v>50</v>
          </cell>
        </row>
        <row r="753">
          <cell r="C753" t="str">
            <v>Meùp trong</v>
          </cell>
          <cell r="G753">
            <v>1360</v>
          </cell>
          <cell r="I753">
            <v>2608</v>
          </cell>
          <cell r="J753">
            <v>2600</v>
          </cell>
          <cell r="K753">
            <v>8</v>
          </cell>
        </row>
        <row r="754">
          <cell r="C754" t="str">
            <v>Meùp ngoaøi</v>
          </cell>
          <cell r="G754">
            <v>1391</v>
          </cell>
          <cell r="I754">
            <v>2577</v>
          </cell>
          <cell r="J754">
            <v>2570</v>
          </cell>
          <cell r="K754">
            <v>7</v>
          </cell>
        </row>
        <row r="755">
          <cell r="C755">
            <v>700</v>
          </cell>
          <cell r="D755">
            <v>50</v>
          </cell>
          <cell r="F755">
            <v>1245</v>
          </cell>
          <cell r="H755">
            <v>3822</v>
          </cell>
        </row>
        <row r="756">
          <cell r="B756" t="str">
            <v>KM38+700</v>
          </cell>
          <cell r="C756" t="str">
            <v>Meùp trong</v>
          </cell>
          <cell r="G756">
            <v>1456</v>
          </cell>
          <cell r="I756">
            <v>2366</v>
          </cell>
          <cell r="J756">
            <v>2360</v>
          </cell>
          <cell r="K756">
            <v>6</v>
          </cell>
        </row>
        <row r="757">
          <cell r="C757" t="str">
            <v>Meùp ngoaøi</v>
          </cell>
          <cell r="G757">
            <v>1485</v>
          </cell>
          <cell r="I757">
            <v>2337</v>
          </cell>
          <cell r="J757">
            <v>2330</v>
          </cell>
          <cell r="K757">
            <v>7</v>
          </cell>
        </row>
        <row r="758">
          <cell r="C758">
            <v>750</v>
          </cell>
          <cell r="D758">
            <v>50</v>
          </cell>
        </row>
        <row r="759">
          <cell r="C759" t="str">
            <v>Meùp trong</v>
          </cell>
          <cell r="G759">
            <v>1235</v>
          </cell>
          <cell r="I759">
            <v>2587</v>
          </cell>
          <cell r="J759">
            <v>2580</v>
          </cell>
          <cell r="K759">
            <v>7</v>
          </cell>
        </row>
        <row r="760">
          <cell r="C760" t="str">
            <v>Meùp ngoaøi</v>
          </cell>
          <cell r="G760">
            <v>1264</v>
          </cell>
          <cell r="I760">
            <v>2558</v>
          </cell>
          <cell r="J760">
            <v>2550</v>
          </cell>
          <cell r="K760">
            <v>8</v>
          </cell>
        </row>
        <row r="761">
          <cell r="C761">
            <v>800</v>
          </cell>
          <cell r="D761">
            <v>50</v>
          </cell>
        </row>
        <row r="762">
          <cell r="B762" t="str">
            <v>KM38+800</v>
          </cell>
          <cell r="C762" t="str">
            <v>Meùp trong</v>
          </cell>
          <cell r="G762">
            <v>1026</v>
          </cell>
          <cell r="I762">
            <v>2796</v>
          </cell>
          <cell r="J762">
            <v>2790</v>
          </cell>
          <cell r="K762">
            <v>6</v>
          </cell>
        </row>
        <row r="763">
          <cell r="C763" t="str">
            <v>Meùp ngoaøi</v>
          </cell>
          <cell r="G763">
            <v>1060</v>
          </cell>
          <cell r="I763">
            <v>2762</v>
          </cell>
          <cell r="J763">
            <v>2760</v>
          </cell>
          <cell r="K763">
            <v>2</v>
          </cell>
        </row>
        <row r="764">
          <cell r="C764">
            <v>850</v>
          </cell>
          <cell r="D764">
            <v>50</v>
          </cell>
        </row>
        <row r="765">
          <cell r="C765" t="str">
            <v>Meùp trong</v>
          </cell>
          <cell r="G765">
            <v>1017</v>
          </cell>
          <cell r="I765">
            <v>2805</v>
          </cell>
          <cell r="J765">
            <v>2800</v>
          </cell>
          <cell r="K765">
            <v>5</v>
          </cell>
        </row>
        <row r="766">
          <cell r="C766" t="str">
            <v>Meùp ngoaøi</v>
          </cell>
          <cell r="G766">
            <v>1046</v>
          </cell>
          <cell r="I766">
            <v>2776</v>
          </cell>
          <cell r="J766">
            <v>2770</v>
          </cell>
          <cell r="K766">
            <v>6</v>
          </cell>
        </row>
        <row r="767">
          <cell r="C767">
            <v>874</v>
          </cell>
          <cell r="D767">
            <v>25</v>
          </cell>
        </row>
        <row r="768">
          <cell r="C768" t="str">
            <v>Meùp trong</v>
          </cell>
          <cell r="G768">
            <v>1019</v>
          </cell>
          <cell r="I768">
            <v>2803</v>
          </cell>
          <cell r="J768">
            <v>2800</v>
          </cell>
          <cell r="K768">
            <v>3</v>
          </cell>
        </row>
        <row r="769">
          <cell r="C769" t="str">
            <v>Meùp ngoaøi</v>
          </cell>
          <cell r="G769">
            <v>1045</v>
          </cell>
          <cell r="I769">
            <v>2777</v>
          </cell>
          <cell r="J769">
            <v>2770</v>
          </cell>
          <cell r="K769">
            <v>7</v>
          </cell>
        </row>
        <row r="770">
          <cell r="C770">
            <v>899</v>
          </cell>
          <cell r="D770">
            <v>25</v>
          </cell>
          <cell r="F770">
            <v>1253</v>
          </cell>
          <cell r="H770">
            <v>4030</v>
          </cell>
        </row>
        <row r="771">
          <cell r="C771" t="str">
            <v>Meùp trong</v>
          </cell>
          <cell r="G771">
            <v>1456</v>
          </cell>
          <cell r="I771">
            <v>2574</v>
          </cell>
          <cell r="J771">
            <v>2570</v>
          </cell>
          <cell r="K771">
            <v>4</v>
          </cell>
        </row>
        <row r="772">
          <cell r="C772" t="str">
            <v>Meùp ngoaøi</v>
          </cell>
          <cell r="G772">
            <v>1487</v>
          </cell>
          <cell r="I772">
            <v>2543</v>
          </cell>
          <cell r="J772">
            <v>2540</v>
          </cell>
          <cell r="K772">
            <v>3</v>
          </cell>
        </row>
        <row r="773">
          <cell r="C773">
            <v>918</v>
          </cell>
          <cell r="D773">
            <v>19</v>
          </cell>
        </row>
        <row r="774">
          <cell r="C774" t="str">
            <v>Meùp trong</v>
          </cell>
          <cell r="G774">
            <v>1454</v>
          </cell>
          <cell r="I774">
            <v>2576</v>
          </cell>
          <cell r="J774">
            <v>2570</v>
          </cell>
          <cell r="K774">
            <v>6</v>
          </cell>
        </row>
        <row r="775">
          <cell r="C775" t="str">
            <v>Meùp ngoaøi</v>
          </cell>
          <cell r="G775">
            <v>1488</v>
          </cell>
          <cell r="I775">
            <v>2542</v>
          </cell>
          <cell r="J775">
            <v>2540</v>
          </cell>
          <cell r="K775">
            <v>2</v>
          </cell>
        </row>
        <row r="776">
          <cell r="C776">
            <v>937</v>
          </cell>
          <cell r="D776">
            <v>29</v>
          </cell>
        </row>
        <row r="777">
          <cell r="C777" t="str">
            <v>Meùp trong</v>
          </cell>
          <cell r="G777">
            <v>1453</v>
          </cell>
          <cell r="I777">
            <v>2577</v>
          </cell>
          <cell r="J777">
            <v>2570</v>
          </cell>
          <cell r="K777">
            <v>7</v>
          </cell>
        </row>
        <row r="778">
          <cell r="C778" t="str">
            <v>Meùp ngoaøi</v>
          </cell>
          <cell r="G778">
            <v>1488</v>
          </cell>
          <cell r="I778">
            <v>2542</v>
          </cell>
          <cell r="J778">
            <v>2540</v>
          </cell>
          <cell r="K778">
            <v>2</v>
          </cell>
        </row>
        <row r="779">
          <cell r="C779">
            <v>950</v>
          </cell>
          <cell r="D779">
            <v>13</v>
          </cell>
        </row>
        <row r="780">
          <cell r="C780" t="str">
            <v>Meùp trong</v>
          </cell>
          <cell r="G780">
            <v>1225</v>
          </cell>
          <cell r="I780">
            <v>2805</v>
          </cell>
          <cell r="J780">
            <v>2800</v>
          </cell>
          <cell r="K780">
            <v>5</v>
          </cell>
        </row>
        <row r="781">
          <cell r="C781" t="str">
            <v>Meùp ngoaøi</v>
          </cell>
          <cell r="G781">
            <v>1256</v>
          </cell>
          <cell r="I781">
            <v>2774</v>
          </cell>
          <cell r="J781">
            <v>2770</v>
          </cell>
          <cell r="K781">
            <v>4</v>
          </cell>
        </row>
        <row r="782">
          <cell r="C782">
            <v>962</v>
          </cell>
          <cell r="D782">
            <v>12</v>
          </cell>
        </row>
        <row r="783">
          <cell r="C783" t="str">
            <v>Meùp trong</v>
          </cell>
          <cell r="G783">
            <v>1248</v>
          </cell>
          <cell r="I783">
            <v>2782</v>
          </cell>
          <cell r="J783">
            <v>2780</v>
          </cell>
          <cell r="K783">
            <v>2</v>
          </cell>
        </row>
        <row r="784">
          <cell r="C784" t="str">
            <v>Meùp ngoaøi</v>
          </cell>
          <cell r="G784">
            <v>1276</v>
          </cell>
          <cell r="I784">
            <v>2754</v>
          </cell>
          <cell r="J784">
            <v>2750</v>
          </cell>
          <cell r="K784">
            <v>4</v>
          </cell>
        </row>
        <row r="785">
          <cell r="B785" t="str">
            <v>KM39+000</v>
          </cell>
          <cell r="C785" t="str">
            <v>Km39+00</v>
          </cell>
          <cell r="D785">
            <v>38</v>
          </cell>
        </row>
        <row r="786">
          <cell r="C786" t="str">
            <v>Meùp trong</v>
          </cell>
          <cell r="G786">
            <v>1287</v>
          </cell>
          <cell r="I786">
            <v>2743</v>
          </cell>
          <cell r="J786">
            <v>2740</v>
          </cell>
          <cell r="K786">
            <v>3</v>
          </cell>
        </row>
        <row r="787">
          <cell r="C787" t="str">
            <v>Meùp ngoaøi</v>
          </cell>
          <cell r="G787">
            <v>1312</v>
          </cell>
          <cell r="I787">
            <v>2718</v>
          </cell>
          <cell r="J787">
            <v>2710</v>
          </cell>
          <cell r="K787">
            <v>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OGIATHANG"/>
      <sheetName val="vanchuyen TC"/>
      <sheetName val="DAODAT"/>
      <sheetName val="so lieu"/>
      <sheetName val="cong trinh tam"/>
      <sheetName val="TONGVONCONGTRINH"/>
      <sheetName val="Sheet11"/>
      <sheetName val="th_kinhphi XD"/>
      <sheetName val="haapdirieng"/>
      <sheetName val="tuyen re t2"/>
      <sheetName val="trung ha ap"/>
      <sheetName val="trung ap"/>
      <sheetName val="chitietmong"/>
      <sheetName val="DUTRUVATLIEU"/>
      <sheetName val="phanxa"/>
      <sheetName val="phandien"/>
      <sheetName val="gia thanh 1m3 be tong "/>
      <sheetName val="vatlieu"/>
      <sheetName val="giaden HTXL"/>
      <sheetName val="bu vat lieu"/>
      <sheetName val="dgduongdai"/>
      <sheetName val="vanchuyen"/>
      <sheetName val="Sheet1"/>
      <sheetName val="khaosat"/>
      <sheetName val="THOP THI NGHIEM"/>
      <sheetName val="THI NGHIEM"/>
      <sheetName val="vankhuon"/>
      <sheetName val="THIET KE"/>
      <sheetName val="th_ke_khao_sat"/>
      <sheetName val="den bu"/>
      <sheetName val="vanchuyentram"/>
      <sheetName val="THIETBI"/>
      <sheetName val="TH LAPDAT"/>
      <sheetName val="LD TR 100 3pha"/>
      <sheetName val="LD TR50 3pha"/>
      <sheetName val="LD TRAM 50 2pha"/>
      <sheetName val="LD TRAM25"/>
      <sheetName val="LD TRAM 31,5"/>
      <sheetName val="Sheet4"/>
      <sheetName val="ct luong "/>
      <sheetName val="Nhap 6T"/>
      <sheetName val="baocaochinh(qui1.05) (DC)"/>
      <sheetName val="Ctuluongq.1.05"/>
      <sheetName val="BANG PHAN BO qui1.05(DC)"/>
      <sheetName val="BANG PHAN BO quiII.05"/>
      <sheetName val="bao cac cinh Qui II-2005"/>
      <sheetName val="Gia thanh"/>
      <sheetName val="gia thanh 1m3۽"/>
      <sheetName val="gia thanh 1m3۽_e tong "/>
      <sheetName val="Gia vat tu"/>
      <sheetName val="gia thanh 1m3_"/>
      <sheetName val="gia thanh 1m3۽_x0000_e tong "/>
      <sheetName val="gia thanh 1m3۽?e tong "/>
      <sheetName val="gia thanh 1m3?_x0000_e tong "/>
      <sheetName val="chitiet"/>
      <sheetName val="vanchuyen۽_x0000_C"/>
      <sheetName val="vanchuyen۽"/>
      <sheetName val="gvl"/>
      <sheetName val="vanchuyen۽?C"/>
      <sheetName val="gia thanh 1m3??e tong "/>
      <sheetName val="gia thanh 1m3?"/>
      <sheetName val="vanchuyen_TC"/>
      <sheetName val="so_lieu"/>
      <sheetName val="cong_trinh_tam"/>
      <sheetName val="th_kinhphi_XD"/>
      <sheetName val="tuyen_re_t2"/>
      <sheetName val="trung_ha_ap"/>
      <sheetName val="trung_ap"/>
      <sheetName val="gia_thanh_1m3_be_tong_"/>
      <sheetName val="giaden_HTXL"/>
      <sheetName val="bu_vat_lieu"/>
      <sheetName val="THOP_THI_NGHIEM"/>
      <sheetName val="THI_NGHIEM"/>
      <sheetName val="THIET_KE"/>
      <sheetName val="den_bu"/>
      <sheetName val="TH_LAPDAT"/>
      <sheetName val="LD_TR_100_3pha"/>
      <sheetName val="LD_TR50_3pha"/>
      <sheetName val="LD_TRAM_50_2pha"/>
      <sheetName val="LD_TRAM25"/>
      <sheetName val="LD_TRAM_31,5"/>
      <sheetName val="ct_luong_"/>
      <sheetName val="Nhap_6T"/>
      <sheetName val="baocaochinh(qui1_05)_(DC)"/>
      <sheetName val="Ctuluongq_1_05"/>
      <sheetName val="BANG_PHAN_BO_qui1_05(DC)"/>
      <sheetName val="BANG_PHAN_BO_quiII_05"/>
      <sheetName val="bao_cac_cinh_Qui_II-2005"/>
      <sheetName val="Gia_thanh"/>
      <sheetName val="gia_thanh_1m3۽e_tong_"/>
      <sheetName val="gia_thanh_1m3۽?e_tong_"/>
    </sheetNames>
    <sheetDataSet>
      <sheetData sheetId="0" refreshError="1">
        <row r="3">
          <cell r="B3" t="str">
            <v>maõ hieäu</v>
          </cell>
          <cell r="C3" t="str">
            <v>GIAÙ ÑAÕ COÙ THUEÁ</v>
          </cell>
          <cell r="D3" t="str">
            <v>VAÄT LIEÄU</v>
          </cell>
          <cell r="E3" t="str">
            <v>VAÄT LIEÄU CHÍNH</v>
          </cell>
        </row>
        <row r="4">
          <cell r="D4" t="str">
            <v>CHÖA THUEÁ</v>
          </cell>
        </row>
        <row r="5">
          <cell r="B5" t="str">
            <v>LT10,5A</v>
          </cell>
          <cell r="D5">
            <v>1000000</v>
          </cell>
        </row>
        <row r="6">
          <cell r="B6" t="str">
            <v>LT10,5B</v>
          </cell>
          <cell r="D6">
            <v>1200000</v>
          </cell>
        </row>
        <row r="7">
          <cell r="B7" t="str">
            <v>LT10,5C</v>
          </cell>
          <cell r="D7">
            <v>1200000</v>
          </cell>
        </row>
        <row r="8">
          <cell r="B8" t="str">
            <v>LT12A</v>
          </cell>
          <cell r="D8">
            <v>1500000</v>
          </cell>
        </row>
        <row r="9">
          <cell r="B9" t="str">
            <v>LT12B</v>
          </cell>
          <cell r="D9">
            <v>1636364</v>
          </cell>
        </row>
        <row r="10">
          <cell r="B10" t="str">
            <v>LT12C</v>
          </cell>
          <cell r="D10">
            <v>1636364</v>
          </cell>
        </row>
        <row r="11">
          <cell r="B11" t="str">
            <v>LT14A</v>
          </cell>
          <cell r="D11">
            <v>2363636</v>
          </cell>
        </row>
        <row r="12">
          <cell r="B12" t="str">
            <v>LT14B</v>
          </cell>
          <cell r="D12">
            <v>2454545</v>
          </cell>
        </row>
        <row r="13">
          <cell r="B13" t="str">
            <v>LT14C</v>
          </cell>
          <cell r="D13">
            <v>2454545</v>
          </cell>
        </row>
        <row r="14">
          <cell r="B14" t="str">
            <v>LT20B</v>
          </cell>
          <cell r="D14">
            <v>6590000</v>
          </cell>
          <cell r="E14" t="str">
            <v>( Giaù Qui Nhôn )</v>
          </cell>
        </row>
        <row r="15">
          <cell r="B15" t="str">
            <v>LT20C</v>
          </cell>
          <cell r="D15">
            <v>6590000</v>
          </cell>
          <cell r="E15" t="str">
            <v>( Giaù Qui Nhôn )</v>
          </cell>
        </row>
        <row r="16">
          <cell r="B16" t="str">
            <v>LT20D</v>
          </cell>
          <cell r="D16">
            <v>6590000</v>
          </cell>
          <cell r="E16" t="str">
            <v>( Giaù Qui Nhôn )</v>
          </cell>
        </row>
        <row r="17">
          <cell r="B17" t="str">
            <v>LT8,4A</v>
          </cell>
          <cell r="D17">
            <v>763636</v>
          </cell>
        </row>
        <row r="18">
          <cell r="B18" t="str">
            <v>LT8,4B</v>
          </cell>
          <cell r="D18">
            <v>790909</v>
          </cell>
        </row>
        <row r="19">
          <cell r="B19" t="str">
            <v>LT8,4C</v>
          </cell>
          <cell r="D19">
            <v>790909</v>
          </cell>
        </row>
        <row r="21">
          <cell r="B21" t="str">
            <v>3 - 25A</v>
          </cell>
          <cell r="D21">
            <v>14623000</v>
          </cell>
        </row>
        <row r="22">
          <cell r="B22" t="str">
            <v>3 -50A</v>
          </cell>
          <cell r="D22">
            <v>19750000</v>
          </cell>
        </row>
        <row r="23">
          <cell r="B23" t="str">
            <v>3 -75A</v>
          </cell>
          <cell r="D23">
            <v>22494000</v>
          </cell>
        </row>
        <row r="24">
          <cell r="B24" t="str">
            <v>3 -100A</v>
          </cell>
          <cell r="D24">
            <v>25237000</v>
          </cell>
        </row>
        <row r="25">
          <cell r="B25" t="str">
            <v>3 -160A</v>
          </cell>
          <cell r="D25">
            <v>30175000</v>
          </cell>
        </row>
        <row r="26">
          <cell r="B26" t="str">
            <v>3 -180A</v>
          </cell>
          <cell r="D26">
            <v>31820000</v>
          </cell>
        </row>
        <row r="27">
          <cell r="B27" t="str">
            <v>3 -250A</v>
          </cell>
          <cell r="D27">
            <v>37855000</v>
          </cell>
        </row>
        <row r="29">
          <cell r="B29" t="str">
            <v>1 -15A</v>
          </cell>
          <cell r="D29">
            <v>6810000</v>
          </cell>
        </row>
        <row r="30">
          <cell r="B30" t="str">
            <v>1 -25A</v>
          </cell>
          <cell r="D30">
            <v>8640000</v>
          </cell>
        </row>
        <row r="31">
          <cell r="B31" t="str">
            <v>1 -37,5A</v>
          </cell>
          <cell r="D31">
            <v>10820000</v>
          </cell>
        </row>
        <row r="32">
          <cell r="B32" t="str">
            <v>1 -50A</v>
          </cell>
          <cell r="D32">
            <v>12830000</v>
          </cell>
        </row>
        <row r="33">
          <cell r="B33" t="str">
            <v>1 -75A</v>
          </cell>
          <cell r="D33">
            <v>16910000</v>
          </cell>
        </row>
        <row r="34">
          <cell r="B34" t="str">
            <v>1 -100A</v>
          </cell>
          <cell r="D34">
            <v>20012000</v>
          </cell>
        </row>
        <row r="35">
          <cell r="B35" t="str">
            <v>DCL 22kV-400A</v>
          </cell>
          <cell r="E35">
            <v>107800000</v>
          </cell>
        </row>
        <row r="36">
          <cell r="B36" t="str">
            <v>FCO - 27KV 100A</v>
          </cell>
          <cell r="D36">
            <v>910000</v>
          </cell>
          <cell r="E36">
            <v>2730000</v>
          </cell>
        </row>
        <row r="37">
          <cell r="B37" t="str">
            <v>LA-15KV</v>
          </cell>
          <cell r="D37">
            <v>700000</v>
          </cell>
          <cell r="E37">
            <v>2100000</v>
          </cell>
        </row>
        <row r="38">
          <cell r="B38" t="str">
            <v>LA-22KV</v>
          </cell>
          <cell r="D38">
            <v>770000</v>
          </cell>
          <cell r="E38">
            <v>2310000</v>
          </cell>
        </row>
        <row r="39">
          <cell r="B39" t="str">
            <v>SÑ-0,4</v>
          </cell>
          <cell r="C39">
            <v>2700</v>
          </cell>
          <cell r="E39">
            <v>2571.4285714285711</v>
          </cell>
        </row>
        <row r="40">
          <cell r="B40" t="str">
            <v>SÑ-22</v>
          </cell>
          <cell r="C40">
            <v>60000</v>
          </cell>
          <cell r="E40">
            <v>60000</v>
          </cell>
        </row>
        <row r="41">
          <cell r="B41" t="str">
            <v>TI 380V 250/5A ID-WT</v>
          </cell>
          <cell r="C41">
            <v>101000</v>
          </cell>
          <cell r="D41">
            <v>96190.476190476184</v>
          </cell>
        </row>
        <row r="42">
          <cell r="B42" t="str">
            <v>CV-35</v>
          </cell>
          <cell r="C42">
            <v>14300</v>
          </cell>
          <cell r="E42">
            <v>13619.047619047618</v>
          </cell>
        </row>
        <row r="43">
          <cell r="B43" t="str">
            <v>CV-50</v>
          </cell>
          <cell r="C43">
            <v>19500</v>
          </cell>
          <cell r="E43">
            <v>18571.428571428569</v>
          </cell>
        </row>
        <row r="44">
          <cell r="B44" t="str">
            <v>CV-70</v>
          </cell>
          <cell r="C44">
            <v>27700</v>
          </cell>
          <cell r="E44">
            <v>26380.952380952382</v>
          </cell>
        </row>
        <row r="45">
          <cell r="B45" t="str">
            <v>M</v>
          </cell>
          <cell r="C45">
            <v>37700</v>
          </cell>
          <cell r="E45">
            <v>35904.761904761901</v>
          </cell>
        </row>
        <row r="46">
          <cell r="B46" t="str">
            <v>CN-35-4</v>
          </cell>
          <cell r="C46" t="str">
            <v xml:space="preserve"> Chuoâæ neoù caùch ñieän CN-35 4 baùt</v>
          </cell>
          <cell r="E46">
            <v>392000</v>
          </cell>
        </row>
        <row r="47">
          <cell r="B47" t="str">
            <v>CN-22-3</v>
          </cell>
          <cell r="C47" t="str">
            <v xml:space="preserve"> Chuoâæ neoù caùch ñieän CN-22 3 baùt</v>
          </cell>
          <cell r="E47">
            <v>312000</v>
          </cell>
        </row>
        <row r="48">
          <cell r="B48" t="str">
            <v>CN-22-2</v>
          </cell>
          <cell r="C48" t="str">
            <v xml:space="preserve"> Chuoâæ neoù caùch ñieän CN-22 2 baùt</v>
          </cell>
          <cell r="E48">
            <v>232000</v>
          </cell>
        </row>
        <row r="49">
          <cell r="B49" t="str">
            <v>AC35</v>
          </cell>
          <cell r="C49" t="str">
            <v>AC35/8</v>
          </cell>
          <cell r="E49">
            <v>24800</v>
          </cell>
        </row>
        <row r="50">
          <cell r="B50" t="str">
            <v>AC50</v>
          </cell>
          <cell r="C50" t="str">
            <v>AC50/8</v>
          </cell>
          <cell r="E50">
            <v>24800</v>
          </cell>
        </row>
        <row r="51">
          <cell r="B51" t="str">
            <v>AC70</v>
          </cell>
          <cell r="C51" t="str">
            <v>AC70/11</v>
          </cell>
          <cell r="E51">
            <v>24700</v>
          </cell>
        </row>
        <row r="52">
          <cell r="B52" t="str">
            <v>AC95</v>
          </cell>
          <cell r="C52" t="str">
            <v>AC95/16</v>
          </cell>
          <cell r="E52">
            <v>24500</v>
          </cell>
        </row>
        <row r="53">
          <cell r="B53" t="str">
            <v>AC120</v>
          </cell>
          <cell r="C53" t="str">
            <v>AC120/19</v>
          </cell>
          <cell r="E53">
            <v>25500</v>
          </cell>
        </row>
        <row r="54">
          <cell r="B54" t="str">
            <v>A</v>
          </cell>
        </row>
        <row r="55">
          <cell r="B55" t="str">
            <v>AV-120</v>
          </cell>
          <cell r="E55">
            <v>12320</v>
          </cell>
        </row>
        <row r="56">
          <cell r="B56" t="str">
            <v>AV-35</v>
          </cell>
          <cell r="E56">
            <v>5600</v>
          </cell>
        </row>
        <row r="57">
          <cell r="B57" t="str">
            <v>AV-50</v>
          </cell>
          <cell r="E57">
            <v>5600</v>
          </cell>
        </row>
        <row r="58">
          <cell r="B58" t="str">
            <v>AV-70</v>
          </cell>
          <cell r="E58">
            <v>7420</v>
          </cell>
        </row>
        <row r="59">
          <cell r="B59" t="str">
            <v>AV-95</v>
          </cell>
          <cell r="E59">
            <v>9800</v>
          </cell>
        </row>
        <row r="60">
          <cell r="B60" t="str">
            <v xml:space="preserve"> Daây theùp buoäc  f 1 </v>
          </cell>
          <cell r="D60">
            <v>6364000</v>
          </cell>
          <cell r="E60">
            <v>6364</v>
          </cell>
        </row>
        <row r="61">
          <cell r="B61" t="str">
            <v xml:space="preserve"> Theùp troøn  f  10 CI</v>
          </cell>
          <cell r="D61">
            <v>4015000</v>
          </cell>
          <cell r="E61">
            <v>4015</v>
          </cell>
        </row>
        <row r="62">
          <cell r="B62" t="str">
            <v xml:space="preserve"> Theùp troøn  f  10 CII</v>
          </cell>
          <cell r="D62">
            <v>4184000</v>
          </cell>
          <cell r="E62">
            <v>4184</v>
          </cell>
        </row>
        <row r="63">
          <cell r="B63" t="str">
            <v xml:space="preserve"> Theùp troøn  f  12 CI</v>
          </cell>
          <cell r="D63">
            <v>3971000</v>
          </cell>
          <cell r="E63">
            <v>3971</v>
          </cell>
        </row>
        <row r="64">
          <cell r="B64" t="str">
            <v xml:space="preserve"> Theùp troøn  f  12 CII</v>
          </cell>
          <cell r="D64">
            <v>4184000</v>
          </cell>
          <cell r="E64">
            <v>4184</v>
          </cell>
        </row>
        <row r="65">
          <cell r="B65" t="str">
            <v xml:space="preserve"> Theùp troøn  f  14 CII</v>
          </cell>
          <cell r="D65">
            <v>4184000</v>
          </cell>
          <cell r="E65">
            <v>4184</v>
          </cell>
        </row>
        <row r="66">
          <cell r="B66" t="str">
            <v xml:space="preserve"> Theùp troøn  f  8 CI</v>
          </cell>
          <cell r="D66">
            <v>4015000</v>
          </cell>
          <cell r="E66">
            <v>4015</v>
          </cell>
        </row>
        <row r="67">
          <cell r="B67" t="str">
            <v xml:space="preserve">Caùt vaøng </v>
          </cell>
          <cell r="D67">
            <v>59817.5</v>
          </cell>
        </row>
        <row r="68">
          <cell r="B68" t="str">
            <v>Goã cofa</v>
          </cell>
          <cell r="D68">
            <v>2139000</v>
          </cell>
        </row>
        <row r="69">
          <cell r="B69" t="str">
            <v>Goã vaùn caàu coâng taùc</v>
          </cell>
          <cell r="D69">
            <v>2139000</v>
          </cell>
        </row>
        <row r="70">
          <cell r="B70" t="str">
            <v>Ñaù daêm 0,5 x 1</v>
          </cell>
          <cell r="D70">
            <v>65000</v>
          </cell>
        </row>
        <row r="71">
          <cell r="B71" t="str">
            <v>Ñaù daêm 1x2</v>
          </cell>
          <cell r="D71">
            <v>81800</v>
          </cell>
        </row>
        <row r="72">
          <cell r="B72" t="str">
            <v>Ñaù daêm 2x4</v>
          </cell>
          <cell r="D72">
            <v>70000</v>
          </cell>
        </row>
        <row r="73">
          <cell r="B73" t="str">
            <v>Ñaù daêm 4x6</v>
          </cell>
          <cell r="D73">
            <v>62400</v>
          </cell>
        </row>
        <row r="74">
          <cell r="B74" t="str">
            <v>Ñinh caùc loaïi</v>
          </cell>
          <cell r="D74">
            <v>6000000</v>
          </cell>
        </row>
        <row r="75">
          <cell r="B75" t="str">
            <v>Que haøn</v>
          </cell>
          <cell r="D75">
            <v>6800000</v>
          </cell>
        </row>
        <row r="76">
          <cell r="B76" t="str">
            <v>Theùp 50x5</v>
          </cell>
          <cell r="D76">
            <v>4359000</v>
          </cell>
          <cell r="E76">
            <v>4359</v>
          </cell>
        </row>
        <row r="77">
          <cell r="B77" t="str">
            <v>Theùp L65x6</v>
          </cell>
          <cell r="D77">
            <v>4359000</v>
          </cell>
          <cell r="E77">
            <v>4359</v>
          </cell>
        </row>
        <row r="78">
          <cell r="B78" t="str">
            <v>Theùp troøn   f  6  CI</v>
          </cell>
          <cell r="D78">
            <v>4476000</v>
          </cell>
          <cell r="E78">
            <v>4476</v>
          </cell>
        </row>
        <row r="79">
          <cell r="B79" t="str">
            <v>Tre caây</v>
          </cell>
        </row>
        <row r="80">
          <cell r="B80" t="str">
            <v>Xi maêng PC30</v>
          </cell>
          <cell r="D80">
            <v>813630</v>
          </cell>
        </row>
        <row r="81">
          <cell r="B81" t="str">
            <v>Tuû 3-37,5kVA</v>
          </cell>
          <cell r="D81">
            <v>28677600</v>
          </cell>
        </row>
        <row r="82">
          <cell r="B82" t="str">
            <v>Tuû 3-50kVA</v>
          </cell>
          <cell r="D82">
            <v>28677600</v>
          </cell>
        </row>
        <row r="83">
          <cell r="B83" t="str">
            <v>Tuû 3-75kVA</v>
          </cell>
          <cell r="D83">
            <v>29744400</v>
          </cell>
        </row>
        <row r="84">
          <cell r="B84" t="str">
            <v>Tuû 3-100kVA</v>
          </cell>
          <cell r="D84">
            <v>29744400</v>
          </cell>
        </row>
        <row r="85">
          <cell r="B85" t="str">
            <v>Tuû 3-125kVA</v>
          </cell>
          <cell r="D85">
            <v>34633200</v>
          </cell>
        </row>
        <row r="86">
          <cell r="B86" t="str">
            <v>Tuû 3-160kVA</v>
          </cell>
          <cell r="D86">
            <v>34633200</v>
          </cell>
        </row>
        <row r="87">
          <cell r="B87" t="str">
            <v>Tuû 3-250kVA</v>
          </cell>
          <cell r="D87">
            <v>42907200</v>
          </cell>
        </row>
        <row r="88">
          <cell r="B88" t="str">
            <v>Tuû 1-10kVA</v>
          </cell>
          <cell r="D88">
            <v>15000000</v>
          </cell>
        </row>
        <row r="89">
          <cell r="B89" t="str">
            <v>Tuû 1-15kVA</v>
          </cell>
          <cell r="D89">
            <v>15000000</v>
          </cell>
        </row>
        <row r="90">
          <cell r="B90" t="str">
            <v>Tuû 1-20kVA</v>
          </cell>
          <cell r="D90">
            <v>18000000</v>
          </cell>
        </row>
        <row r="91">
          <cell r="B91" t="str">
            <v>Tuû 1-25kVA</v>
          </cell>
          <cell r="D91">
            <v>20000000</v>
          </cell>
        </row>
        <row r="92">
          <cell r="B92" t="str">
            <v>Tuû 1-31,5kVA</v>
          </cell>
          <cell r="D92">
            <v>25000000</v>
          </cell>
        </row>
        <row r="93">
          <cell r="B93" t="str">
            <v>Tuû 1-40kVA</v>
          </cell>
          <cell r="D93">
            <v>25000000</v>
          </cell>
        </row>
        <row r="94">
          <cell r="B94" t="str">
            <v>Tuû 1-50kVA</v>
          </cell>
          <cell r="D94">
            <v>28000000</v>
          </cell>
        </row>
      </sheetData>
      <sheetData sheetId="1" refreshError="1">
        <row r="5">
          <cell r="F5" t="str">
            <v>CÖÏ LY</v>
          </cell>
          <cell r="G5" t="str">
            <v>ÑÔN GIAÙ ( Ñoàng )</v>
          </cell>
          <cell r="I5" t="str">
            <v>THAØNH</v>
          </cell>
        </row>
        <row r="6">
          <cell r="B6" t="str">
            <v xml:space="preserve">SOÁ HIEÄU </v>
          </cell>
          <cell r="D6" t="str">
            <v>TEÂN VAÄT LIEÄU</v>
          </cell>
          <cell r="E6" t="str">
            <v xml:space="preserve">ÑÔN </v>
          </cell>
          <cell r="F6" t="str">
            <v>V/CH</v>
          </cell>
          <cell r="G6" t="str">
            <v>CÖÏ LY</v>
          </cell>
          <cell r="I6" t="str">
            <v>TIEÀN</v>
          </cell>
        </row>
        <row r="7">
          <cell r="B7" t="str">
            <v xml:space="preserve">VAÄN </v>
          </cell>
          <cell r="C7" t="str">
            <v xml:space="preserve">BOÁC </v>
          </cell>
          <cell r="D7" t="str">
            <v>PHUÏ KIEÄN VAÄN CHUYEÅN</v>
          </cell>
          <cell r="E7" t="str">
            <v>VÒ</v>
          </cell>
          <cell r="F7" t="str">
            <v>(km)</v>
          </cell>
          <cell r="G7" t="str">
            <v>65 m</v>
          </cell>
          <cell r="H7" t="str">
            <v>BOÁC DÔÕ</v>
          </cell>
          <cell r="I7" t="str">
            <v>(ñoàng)</v>
          </cell>
        </row>
        <row r="8">
          <cell r="B8" t="str">
            <v>CHUYEÅN</v>
          </cell>
          <cell r="C8" t="str">
            <v>DÔÕ</v>
          </cell>
        </row>
        <row r="9">
          <cell r="B9" t="str">
            <v>02.1231</v>
          </cell>
          <cell r="C9" t="str">
            <v>02.1103</v>
          </cell>
          <cell r="D9" t="str">
            <v>Caùt vaøng</v>
          </cell>
          <cell r="E9" t="str">
            <v>m3</v>
          </cell>
          <cell r="F9">
            <v>6.5000000000000002E-2</v>
          </cell>
          <cell r="G9">
            <v>67251</v>
          </cell>
          <cell r="H9">
            <v>2207</v>
          </cell>
          <cell r="I9">
            <v>6578.3150000000005</v>
          </cell>
        </row>
        <row r="10">
          <cell r="B10" t="str">
            <v>02.1221</v>
          </cell>
          <cell r="C10" t="str">
            <v>02.1102</v>
          </cell>
          <cell r="D10" t="str">
            <v xml:space="preserve">Caùt ñen </v>
          </cell>
          <cell r="E10" t="str">
            <v>m3</v>
          </cell>
          <cell r="F10">
            <v>6.5000000000000002E-2</v>
          </cell>
          <cell r="G10">
            <v>64749</v>
          </cell>
          <cell r="H10">
            <v>2060</v>
          </cell>
          <cell r="I10">
            <v>6268.6850000000004</v>
          </cell>
        </row>
        <row r="11">
          <cell r="B11" t="str">
            <v>02.1241</v>
          </cell>
          <cell r="C11" t="str">
            <v>02.1104</v>
          </cell>
          <cell r="D11" t="str">
            <v>Ñaù daêm caùc loïai</v>
          </cell>
          <cell r="E11" t="str">
            <v>m3</v>
          </cell>
          <cell r="F11">
            <v>6.5000000000000002E-2</v>
          </cell>
          <cell r="G11">
            <v>70635</v>
          </cell>
          <cell r="H11">
            <v>3090</v>
          </cell>
          <cell r="I11">
            <v>7681.2750000000005</v>
          </cell>
        </row>
        <row r="12">
          <cell r="B12" t="str">
            <v>02.1321</v>
          </cell>
          <cell r="C12" t="str">
            <v>02.1111</v>
          </cell>
          <cell r="D12" t="str">
            <v>Nöôùc thi coâng</v>
          </cell>
          <cell r="E12" t="str">
            <v>m3</v>
          </cell>
          <cell r="F12">
            <v>6.5000000000000002E-2</v>
          </cell>
          <cell r="G12">
            <v>57833</v>
          </cell>
          <cell r="H12">
            <v>4268</v>
          </cell>
          <cell r="I12">
            <v>8027.1450000000004</v>
          </cell>
        </row>
        <row r="13">
          <cell r="B13" t="str">
            <v>02.1331</v>
          </cell>
          <cell r="C13" t="str">
            <v>02.1112</v>
          </cell>
          <cell r="D13" t="str">
            <v>Vaùn khuoân , goã caùc loïai</v>
          </cell>
          <cell r="E13" t="str">
            <v>m3</v>
          </cell>
          <cell r="F13">
            <v>6.5000000000000002E-2</v>
          </cell>
          <cell r="G13">
            <v>57391</v>
          </cell>
          <cell r="H13">
            <v>2649</v>
          </cell>
          <cell r="I13">
            <v>6379.415</v>
          </cell>
        </row>
        <row r="14">
          <cell r="B14" t="str">
            <v>02.1411</v>
          </cell>
          <cell r="C14" t="str">
            <v>02.1119</v>
          </cell>
          <cell r="D14" t="str">
            <v>Tre caây</v>
          </cell>
          <cell r="E14" t="str">
            <v>caây</v>
          </cell>
          <cell r="F14">
            <v>6.5000000000000002E-2</v>
          </cell>
          <cell r="G14">
            <v>1321</v>
          </cell>
          <cell r="H14">
            <v>91.24</v>
          </cell>
          <cell r="I14">
            <v>177.10500000000002</v>
          </cell>
        </row>
        <row r="15">
          <cell r="B15" t="str">
            <v>02.1211</v>
          </cell>
          <cell r="C15" t="str">
            <v>02.1101</v>
          </cell>
          <cell r="D15" t="str">
            <v>Xi maêng</v>
          </cell>
          <cell r="E15" t="str">
            <v>taán</v>
          </cell>
          <cell r="F15">
            <v>6.5000000000000002E-2</v>
          </cell>
          <cell r="G15">
            <v>71813</v>
          </cell>
          <cell r="H15">
            <v>2943</v>
          </cell>
          <cell r="I15">
            <v>7610.8450000000003</v>
          </cell>
        </row>
        <row r="16">
          <cell r="B16" t="str">
            <v>02.1451</v>
          </cell>
          <cell r="C16" t="str">
            <v>02.1123</v>
          </cell>
          <cell r="D16" t="str">
            <v>Caáu kieän beâ toâng ñuùc saün</v>
          </cell>
          <cell r="E16" t="str">
            <v>-</v>
          </cell>
          <cell r="F16">
            <v>6.5000000000000002E-2</v>
          </cell>
          <cell r="G16">
            <v>90207</v>
          </cell>
          <cell r="H16">
            <v>6033</v>
          </cell>
          <cell r="I16">
            <v>11896.455</v>
          </cell>
        </row>
        <row r="17">
          <cell r="B17" t="str">
            <v>02.1461</v>
          </cell>
          <cell r="C17" t="str">
            <v>02.1124</v>
          </cell>
          <cell r="D17" t="str">
            <v>Coät beâ toâng caùc loïai</v>
          </cell>
          <cell r="E17" t="str">
            <v>-</v>
          </cell>
          <cell r="F17">
            <v>6.5000000000000002E-2</v>
          </cell>
          <cell r="G17">
            <v>140241</v>
          </cell>
          <cell r="H17">
            <v>7358</v>
          </cell>
          <cell r="I17">
            <v>16473.665000000001</v>
          </cell>
        </row>
        <row r="18">
          <cell r="B18" t="str">
            <v>02.1351</v>
          </cell>
          <cell r="C18" t="str">
            <v>02.1114</v>
          </cell>
          <cell r="D18" t="str">
            <v>Bu loâng, tieáp ñòa, coát theùp, daây neo</v>
          </cell>
          <cell r="E18" t="str">
            <v>-</v>
          </cell>
          <cell r="F18">
            <v>6.5000000000000002E-2</v>
          </cell>
          <cell r="G18">
            <v>110221</v>
          </cell>
          <cell r="H18">
            <v>6033</v>
          </cell>
          <cell r="I18">
            <v>13197.365000000002</v>
          </cell>
        </row>
        <row r="19">
          <cell r="B19" t="str">
            <v>02.1361</v>
          </cell>
          <cell r="C19" t="str">
            <v>02.1115</v>
          </cell>
          <cell r="D19" t="str">
            <v>Coät theùp v/chuyeån töøng thanh, xaø theùp</v>
          </cell>
          <cell r="E19" t="str">
            <v>-</v>
          </cell>
          <cell r="F19">
            <v>6.5000000000000002E-2</v>
          </cell>
          <cell r="G19">
            <v>100214</v>
          </cell>
          <cell r="H19">
            <v>5592</v>
          </cell>
          <cell r="I19">
            <v>12105.91</v>
          </cell>
        </row>
        <row r="20">
          <cell r="B20" t="str">
            <v>02.1421</v>
          </cell>
          <cell r="C20" t="str">
            <v>02.1120</v>
          </cell>
          <cell r="D20" t="str">
            <v>Phuï kieän caùc loïai</v>
          </cell>
          <cell r="E20" t="str">
            <v>taán</v>
          </cell>
          <cell r="F20">
            <v>6.5000000000000002E-2</v>
          </cell>
          <cell r="G20">
            <v>99184</v>
          </cell>
          <cell r="H20">
            <v>6181</v>
          </cell>
          <cell r="I20">
            <v>12627.96</v>
          </cell>
        </row>
        <row r="21">
          <cell r="B21" t="str">
            <v>02.1441</v>
          </cell>
          <cell r="C21" t="str">
            <v>02.1122</v>
          </cell>
          <cell r="D21" t="str">
            <v>Daây daãn, daây choáng seùt caùc loïai</v>
          </cell>
          <cell r="E21" t="str">
            <v>-</v>
          </cell>
          <cell r="F21">
            <v>6.5000000000000002E-2</v>
          </cell>
          <cell r="G21">
            <v>100214</v>
          </cell>
          <cell r="H21">
            <v>7064</v>
          </cell>
          <cell r="I21">
            <v>13577.91</v>
          </cell>
        </row>
        <row r="22">
          <cell r="B22" t="str">
            <v>02.1431</v>
          </cell>
          <cell r="C22" t="str">
            <v>02.1121</v>
          </cell>
          <cell r="D22" t="str">
            <v>Söù caùc loïai</v>
          </cell>
          <cell r="E22" t="str">
            <v>-</v>
          </cell>
          <cell r="F22">
            <v>6.5000000000000002E-2</v>
          </cell>
          <cell r="G22">
            <v>130234</v>
          </cell>
          <cell r="H22">
            <v>12214</v>
          </cell>
          <cell r="I22">
            <v>20679.21</v>
          </cell>
        </row>
        <row r="23">
          <cell r="B23" t="str">
            <v>02.1481</v>
          </cell>
          <cell r="C23" t="str">
            <v>02.1126</v>
          </cell>
          <cell r="D23" t="str">
            <v>Duïng cuï thi coâng</v>
          </cell>
          <cell r="E23" t="str">
            <v>-</v>
          </cell>
          <cell r="F23">
            <v>6.5000000000000002E-2</v>
          </cell>
          <cell r="G23">
            <v>91090</v>
          </cell>
          <cell r="H23">
            <v>4856</v>
          </cell>
          <cell r="I23">
            <v>10776.85</v>
          </cell>
        </row>
      </sheetData>
      <sheetData sheetId="2" refreshError="1">
        <row r="2">
          <cell r="A2" t="str">
            <v xml:space="preserve">Khoái löôïng ñaøo ñaát caùc loaïi moùng </v>
          </cell>
          <cell r="N2">
            <v>4</v>
          </cell>
          <cell r="O2">
            <v>3</v>
          </cell>
          <cell r="P2">
            <v>2</v>
          </cell>
          <cell r="Q2">
            <v>1</v>
          </cell>
        </row>
        <row r="4">
          <cell r="A4" t="str">
            <v xml:space="preserve">Teân </v>
          </cell>
          <cell r="B4" t="str">
            <v>a</v>
          </cell>
          <cell r="C4" t="str">
            <v>b</v>
          </cell>
          <cell r="D4" t="str">
            <v>H</v>
          </cell>
          <cell r="E4" t="str">
            <v>a1</v>
          </cell>
          <cell r="F4" t="str">
            <v>b 1</v>
          </cell>
          <cell r="G4" t="str">
            <v>m1</v>
          </cell>
          <cell r="H4" t="str">
            <v>m2</v>
          </cell>
          <cell r="I4" t="str">
            <v>m3</v>
          </cell>
          <cell r="J4" t="str">
            <v>m4</v>
          </cell>
          <cell r="K4" t="str">
            <v>m5</v>
          </cell>
          <cell r="L4" t="str">
            <v>m6</v>
          </cell>
          <cell r="M4" t="str">
            <v>m7</v>
          </cell>
          <cell r="N4" t="str">
            <v>Vm1</v>
          </cell>
          <cell r="O4" t="str">
            <v>Vm2</v>
          </cell>
          <cell r="P4" t="str">
            <v>Vm3</v>
          </cell>
          <cell r="Q4" t="str">
            <v>Vm4</v>
          </cell>
        </row>
        <row r="5">
          <cell r="A5" t="str">
            <v>moùng</v>
          </cell>
          <cell r="B5" t="str">
            <v>(m)</v>
          </cell>
          <cell r="C5" t="str">
            <v>(m)</v>
          </cell>
          <cell r="D5" t="str">
            <v>(m)</v>
          </cell>
          <cell r="E5" t="str">
            <v>(m)</v>
          </cell>
          <cell r="F5" t="str">
            <v>(m)</v>
          </cell>
          <cell r="G5" t="str">
            <v>c.4</v>
          </cell>
          <cell r="H5" t="str">
            <v>c.3</v>
          </cell>
          <cell r="I5" t="str">
            <v>c.2</v>
          </cell>
          <cell r="J5" t="str">
            <v>c.1</v>
          </cell>
        </row>
        <row r="6">
          <cell r="A6" t="str">
            <v>TN-1.2</v>
          </cell>
          <cell r="O6">
            <v>0.68599999999999994</v>
          </cell>
          <cell r="P6">
            <v>0.68599999999999994</v>
          </cell>
        </row>
        <row r="7">
          <cell r="A7" t="str">
            <v>TN-1.8</v>
          </cell>
          <cell r="O7">
            <v>1.115</v>
          </cell>
          <cell r="P7">
            <v>1.115</v>
          </cell>
        </row>
        <row r="8">
          <cell r="A8" t="str">
            <v>MN9-3</v>
          </cell>
          <cell r="B8">
            <v>0.5</v>
          </cell>
          <cell r="C8">
            <v>0.9</v>
          </cell>
          <cell r="D8">
            <v>1.8</v>
          </cell>
          <cell r="E8">
            <v>0.5</v>
          </cell>
          <cell r="F8">
            <v>0.9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0.85</v>
          </cell>
          <cell r="L8">
            <v>1</v>
          </cell>
          <cell r="M8">
            <v>1.25</v>
          </cell>
          <cell r="N8">
            <v>0.81</v>
          </cell>
          <cell r="O8">
            <v>0.81</v>
          </cell>
          <cell r="P8">
            <v>0.81</v>
          </cell>
          <cell r="Q8">
            <v>0.81</v>
          </cell>
        </row>
        <row r="9">
          <cell r="A9" t="str">
            <v>MN12-4</v>
          </cell>
          <cell r="B9">
            <v>0.5</v>
          </cell>
          <cell r="C9">
            <v>1.2</v>
          </cell>
          <cell r="D9">
            <v>1.8</v>
          </cell>
          <cell r="E9">
            <v>0.5</v>
          </cell>
          <cell r="F9">
            <v>1.2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0.85</v>
          </cell>
          <cell r="L9">
            <v>1</v>
          </cell>
          <cell r="M9">
            <v>1.25</v>
          </cell>
          <cell r="N9">
            <v>1.08</v>
          </cell>
          <cell r="O9">
            <v>1.08</v>
          </cell>
          <cell r="P9">
            <v>1.08</v>
          </cell>
          <cell r="Q9">
            <v>1.08</v>
          </cell>
        </row>
        <row r="10">
          <cell r="A10" t="str">
            <v>MN15-5</v>
          </cell>
          <cell r="B10">
            <v>0.5</v>
          </cell>
          <cell r="C10">
            <v>1.5</v>
          </cell>
          <cell r="D10">
            <v>1.8</v>
          </cell>
          <cell r="E10">
            <v>0.5</v>
          </cell>
          <cell r="F10">
            <v>1.5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0.85</v>
          </cell>
          <cell r="L10">
            <v>1</v>
          </cell>
          <cell r="M10">
            <v>1.25</v>
          </cell>
          <cell r="N10">
            <v>1.35</v>
          </cell>
          <cell r="O10">
            <v>1.35</v>
          </cell>
          <cell r="P10">
            <v>1.35</v>
          </cell>
          <cell r="Q10">
            <v>1.35</v>
          </cell>
        </row>
        <row r="11">
          <cell r="A11" t="str">
            <v>MN18-6</v>
          </cell>
          <cell r="B11">
            <v>0.6</v>
          </cell>
          <cell r="C11">
            <v>1.8</v>
          </cell>
          <cell r="D11">
            <v>1.8</v>
          </cell>
          <cell r="E11">
            <v>0.6</v>
          </cell>
          <cell r="F11">
            <v>1.8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0.85</v>
          </cell>
          <cell r="L11">
            <v>1</v>
          </cell>
          <cell r="M11">
            <v>1.25</v>
          </cell>
          <cell r="N11">
            <v>1.9440000000000002</v>
          </cell>
          <cell r="O11">
            <v>1.9440000000000002</v>
          </cell>
          <cell r="P11">
            <v>1.9440000000000002</v>
          </cell>
          <cell r="Q11">
            <v>1.9440000000000002</v>
          </cell>
        </row>
        <row r="12">
          <cell r="A12" t="str">
            <v>MT-1</v>
          </cell>
          <cell r="B12">
            <v>1</v>
          </cell>
          <cell r="C12">
            <v>1.5</v>
          </cell>
          <cell r="D12">
            <v>1.8</v>
          </cell>
          <cell r="E12">
            <v>1</v>
          </cell>
          <cell r="F12">
            <v>1.5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0.85</v>
          </cell>
          <cell r="L12">
            <v>1</v>
          </cell>
          <cell r="M12">
            <v>1.25</v>
          </cell>
          <cell r="N12">
            <v>2.7</v>
          </cell>
          <cell r="O12">
            <v>2.7</v>
          </cell>
          <cell r="P12">
            <v>2.7</v>
          </cell>
          <cell r="Q12">
            <v>2.7</v>
          </cell>
        </row>
        <row r="13">
          <cell r="A13" t="str">
            <v>MT-2</v>
          </cell>
          <cell r="B13">
            <v>1.2</v>
          </cell>
          <cell r="C13">
            <v>1.8</v>
          </cell>
          <cell r="D13">
            <v>1.8</v>
          </cell>
          <cell r="E13">
            <v>1.2</v>
          </cell>
          <cell r="F13">
            <v>1.8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0.85</v>
          </cell>
          <cell r="L13">
            <v>1</v>
          </cell>
          <cell r="M13">
            <v>1.25</v>
          </cell>
          <cell r="N13">
            <v>3.8880000000000003</v>
          </cell>
          <cell r="O13">
            <v>3.8880000000000003</v>
          </cell>
          <cell r="P13">
            <v>3.8880000000000003</v>
          </cell>
          <cell r="Q13">
            <v>3.8880000000000003</v>
          </cell>
        </row>
        <row r="14">
          <cell r="A14" t="str">
            <v>MT-3</v>
          </cell>
          <cell r="B14">
            <v>1.4</v>
          </cell>
          <cell r="C14">
            <v>1.8</v>
          </cell>
          <cell r="D14">
            <v>1.8</v>
          </cell>
          <cell r="E14">
            <v>1.4</v>
          </cell>
          <cell r="F14">
            <v>1.8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0.85</v>
          </cell>
          <cell r="L14">
            <v>1</v>
          </cell>
          <cell r="M14">
            <v>1.25</v>
          </cell>
          <cell r="N14">
            <v>4.5360000000000005</v>
          </cell>
          <cell r="O14">
            <v>4.5360000000000005</v>
          </cell>
          <cell r="P14">
            <v>4.5360000000000005</v>
          </cell>
          <cell r="Q14">
            <v>4.5360000000000005</v>
          </cell>
        </row>
        <row r="15">
          <cell r="A15" t="str">
            <v>MT-4</v>
          </cell>
          <cell r="B15">
            <v>2</v>
          </cell>
          <cell r="C15">
            <v>1.4</v>
          </cell>
          <cell r="D15">
            <v>1.8</v>
          </cell>
          <cell r="E15">
            <v>2</v>
          </cell>
          <cell r="F15">
            <v>1.4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0.85</v>
          </cell>
          <cell r="L15">
            <v>1</v>
          </cell>
          <cell r="M15">
            <v>1.25</v>
          </cell>
          <cell r="N15">
            <v>5.04</v>
          </cell>
          <cell r="O15">
            <v>5.04</v>
          </cell>
          <cell r="P15">
            <v>5.04</v>
          </cell>
          <cell r="Q15">
            <v>5.04</v>
          </cell>
        </row>
        <row r="16">
          <cell r="A16" t="str">
            <v>MT-5</v>
          </cell>
          <cell r="B16">
            <v>2.2000000000000002</v>
          </cell>
          <cell r="C16">
            <v>1.6</v>
          </cell>
          <cell r="D16">
            <v>1.8</v>
          </cell>
          <cell r="E16">
            <v>2.2000000000000002</v>
          </cell>
          <cell r="F16">
            <v>1.6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0.85</v>
          </cell>
          <cell r="L16">
            <v>1</v>
          </cell>
          <cell r="M16">
            <v>1.25</v>
          </cell>
          <cell r="N16">
            <v>6.3360000000000012</v>
          </cell>
          <cell r="O16">
            <v>6.3360000000000012</v>
          </cell>
          <cell r="P16">
            <v>6.3360000000000012</v>
          </cell>
          <cell r="Q16">
            <v>6.3360000000000012</v>
          </cell>
        </row>
        <row r="17">
          <cell r="A17" t="str">
            <v>MT-6</v>
          </cell>
          <cell r="B17">
            <v>2.2000000000000002</v>
          </cell>
          <cell r="C17">
            <v>1.8</v>
          </cell>
          <cell r="D17">
            <v>2.2999999999999998</v>
          </cell>
          <cell r="E17">
            <v>2.2000000000000002</v>
          </cell>
          <cell r="F17">
            <v>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0.85</v>
          </cell>
          <cell r="L17">
            <v>1</v>
          </cell>
          <cell r="M17">
            <v>1.25</v>
          </cell>
          <cell r="N17">
            <v>9.1079999999999988</v>
          </cell>
          <cell r="O17">
            <v>9.1079999999999988</v>
          </cell>
          <cell r="P17">
            <v>9.1079999999999988</v>
          </cell>
          <cell r="Q17">
            <v>9.1079999999999988</v>
          </cell>
        </row>
        <row r="18">
          <cell r="A18" t="str">
            <v>MG-1</v>
          </cell>
          <cell r="B18">
            <v>2.8</v>
          </cell>
          <cell r="C18">
            <v>1.2</v>
          </cell>
          <cell r="D18">
            <v>1.8</v>
          </cell>
          <cell r="E18">
            <v>2.8</v>
          </cell>
          <cell r="F18">
            <v>1.2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0.85</v>
          </cell>
          <cell r="L18">
            <v>1</v>
          </cell>
          <cell r="M18">
            <v>1.25</v>
          </cell>
          <cell r="N18">
            <v>6.048</v>
          </cell>
          <cell r="O18">
            <v>6.048</v>
          </cell>
          <cell r="P18">
            <v>6.048</v>
          </cell>
          <cell r="Q18">
            <v>6.048</v>
          </cell>
        </row>
        <row r="19">
          <cell r="A19" t="str">
            <v>MG-2</v>
          </cell>
          <cell r="B19">
            <v>2.4</v>
          </cell>
          <cell r="C19">
            <v>1.8</v>
          </cell>
          <cell r="D19">
            <v>1.8</v>
          </cell>
          <cell r="E19">
            <v>2.4</v>
          </cell>
          <cell r="F19">
            <v>1.8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0.85</v>
          </cell>
          <cell r="L19">
            <v>1</v>
          </cell>
          <cell r="M19">
            <v>1.25</v>
          </cell>
          <cell r="N19">
            <v>7.7760000000000007</v>
          </cell>
          <cell r="O19">
            <v>7.7760000000000007</v>
          </cell>
          <cell r="P19">
            <v>7.7760000000000007</v>
          </cell>
          <cell r="Q19">
            <v>7.7760000000000007</v>
          </cell>
        </row>
        <row r="20">
          <cell r="A20" t="str">
            <v>T32-29</v>
          </cell>
          <cell r="B20">
            <v>2.9</v>
          </cell>
          <cell r="C20">
            <v>2.9</v>
          </cell>
          <cell r="D20">
            <v>3.2</v>
          </cell>
          <cell r="E20">
            <v>2.9</v>
          </cell>
          <cell r="F20">
            <v>2.9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0.85</v>
          </cell>
          <cell r="L20">
            <v>1</v>
          </cell>
          <cell r="M20">
            <v>1.25</v>
          </cell>
          <cell r="N20">
            <v>26.911999999999999</v>
          </cell>
          <cell r="O20">
            <v>26.911999999999999</v>
          </cell>
          <cell r="P20">
            <v>26.911999999999999</v>
          </cell>
          <cell r="Q20">
            <v>26.911999999999999</v>
          </cell>
        </row>
        <row r="22">
          <cell r="A22" t="str">
            <v>GHI CHUÙ:</v>
          </cell>
          <cell r="C22" t="str">
            <v>Khoái löôïng ñaát ñaøo moùng tính theo cong thöùc sau :</v>
          </cell>
        </row>
        <row r="23">
          <cell r="D23" t="str">
            <v>V = ha1ùb1+mh^2(a1ù+b1) + 4/3m^2xh^3</v>
          </cell>
        </row>
        <row r="24">
          <cell r="A24" t="str">
            <v>Trong ñoù : a &amp; b chieàu daøi vaø roäng ñaùy moùng</v>
          </cell>
        </row>
        <row r="25">
          <cell r="C25" t="str">
            <v>* a 1 = a + 2a0</v>
          </cell>
          <cell r="F25" t="str">
            <v xml:space="preserve"> b 1 = b + 2a0</v>
          </cell>
        </row>
        <row r="26">
          <cell r="C26" t="str">
            <v xml:space="preserve">* H ñoä saâu choân moùng </v>
          </cell>
        </row>
        <row r="27">
          <cell r="C27" t="str">
            <v>* m  ñoä doác maùi môû moùng tuøy thuoäc caáp ñaát ñaù &amp; ñoä saâu choân moùng H theo QP 4487-87</v>
          </cell>
        </row>
        <row r="28">
          <cell r="C28" t="str">
            <v>m1 = 0 ñaù &amp; ñaát c.IV</v>
          </cell>
          <cell r="G28" t="str">
            <v>m2=0,25(0,5)ñaát c.III</v>
          </cell>
          <cell r="K28" t="str">
            <v>m3 = 0,5(0,75) ñaát c.II</v>
          </cell>
        </row>
        <row r="29">
          <cell r="C29" t="str">
            <v xml:space="preserve">  m4 = 0,67(1,0) ñaát c.I</v>
          </cell>
          <cell r="G29" t="str">
            <v xml:space="preserve">  m5 = 1,0(1,25) ñaát c.I ( caùt,ñaát möôïn )</v>
          </cell>
        </row>
        <row r="30">
          <cell r="C30" t="str">
            <v>Chæ soá m ngoaøi ngoaëc öùng vôùi H &lt;=3m</v>
          </cell>
          <cell r="J30" t="str">
            <v>Chæ soá trong ngoaëc öùng vôùi H =3-5 m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0"/>
      <sheetName val="CABLE"/>
      <sheetName val="VENDOR-QUOTES"/>
      <sheetName val="SUM REV.0"/>
      <sheetName val="SUM-BQ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THUTHAU99"/>
      <sheetName val="THUTHAU6T_2000"/>
      <sheetName val="THUTHAU_QuyIII_2000"/>
      <sheetName val="Yaly"/>
      <sheetName val="THUTHAU_Nam_2000"/>
      <sheetName val="Soconnop_nam2000"/>
      <sheetName val="THUTHAU_Nam 2000"/>
      <sheetName val="B chinh 6 thang nam 2001"/>
      <sheetName val="B chinh Q3  nam 2001 "/>
      <sheetName val="SD1"/>
      <sheetName val="SD2"/>
      <sheetName val="SD4"/>
      <sheetName val="SD6"/>
      <sheetName val="SD7"/>
      <sheetName val="SD8"/>
      <sheetName val="SD9"/>
      <sheetName val="SD10"/>
      <sheetName val="SD12"/>
      <sheetName val="SD12 (2)"/>
      <sheetName val="Tv"/>
      <sheetName val="Bang ke cac CT"/>
      <sheetName val="000"/>
      <sheetName val="XX0"/>
      <sheetName val="XXX"/>
      <sheetName val="Dong Dau"/>
      <sheetName val="Sau dong"/>
      <sheetName val="Ma xa"/>
      <sheetName val="Me tri"/>
      <sheetName val="My dinh"/>
      <sheetName val="Tong cong"/>
      <sheetName val="Sheet4"/>
      <sheetName val="Sheet5"/>
      <sheetName val="moma o 7+9"/>
      <sheetName val="Sheet2"/>
      <sheetName val="Sheet3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Congty"/>
      <sheetName val="VPPN"/>
      <sheetName val="XN74"/>
      <sheetName val="XN54"/>
      <sheetName val="XN33"/>
      <sheetName val="NK96"/>
      <sheetName val="XL4Test5"/>
      <sheetName val="Do K"/>
      <sheetName val="G hop"/>
      <sheetName val="DCTC"/>
      <sheetName val="T hop"/>
      <sheetName val="Sheet1"/>
      <sheetName val="TPHcat"/>
      <sheetName val="TPH da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00000000"/>
      <sheetName val="10000000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m345+400-km345+500 (2)"/>
      <sheetName val="km337+00-km337+34 (3)"/>
      <sheetName val="cong ty so 9 VINACONEX"/>
      <sheetName val="cong ty so 9 VINACONEX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 (2)"/>
      <sheetName val="Gia NC"/>
      <sheetName val="00000001"/>
      <sheetName val="00000002"/>
      <sheetName val="20000000"/>
      <sheetName val="30000000"/>
      <sheetName val="CBR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tong hop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du tru di BT,TV,BPhuoc1"/>
      <sheetName val="ThanhcoSONTAY"/>
      <sheetName val="Thanhco tong hop"/>
      <sheetName val="Truong Ba Trai(xong)"/>
      <sheetName val="QL32Tranh ST"/>
      <sheetName val="NGUYEN VAN TROI Goi3"/>
      <sheetName val="Nut GT D.Anh Troi (xong)"/>
      <sheetName val="B.xung D.DanHoa-ThanhVan(xong)"/>
      <sheetName val="Cai tao ben Tro(xong)"/>
      <sheetName val="Dien Tien phong (Bx)"/>
      <sheetName val="Cong Tan My"/>
      <sheetName val="Tong hop(Chinh)"/>
      <sheetName val="De Ta Lo(Xong)"/>
      <sheetName val="Duong 79 - Goi 3 nt"/>
      <sheetName val="Duong 79-Goi 3 sap xep"/>
      <sheetName val="Duong79-Goi3BS2004"/>
      <sheetName val="Duong 79 - Goi 3"/>
      <sheetName val="Duong 79 - Goi 2 (2)"/>
      <sheetName val="Duong 79 - Goi 2"/>
      <sheetName val="Duong79-Goi 2-BS2004"/>
      <sheetName val="Duong NM Z 143"/>
      <sheetName val="Duong 88-VT (3)"/>
      <sheetName val="Duong 88-VT (2)"/>
      <sheetName val="The kho"/>
      <sheetName val="Duong 88-VT"/>
      <sheetName val="Duong Tanphu Daithanh"/>
      <sheetName val="Rang Duoi"/>
      <sheetName val="Duong 21A-DongMo"/>
      <sheetName val="Cau Ngoi Tom"/>
      <sheetName val="Tinhlo316 LAPHU-THANHSON"/>
      <sheetName val="Tinh lo 316 gd 2"/>
      <sheetName val="Tinh lo 316 QT (2)"/>
      <sheetName val="Tinh lo 316 QT"/>
      <sheetName val="Didan Hovan-Camdinh "/>
      <sheetName val="Tinh lo80 TTCT"/>
      <sheetName val="De bao Son Tay 03"/>
      <sheetName val="Tinh lo80 "/>
      <sheetName val="Suoi oi - Ao vua (2)"/>
      <sheetName val="Suoi oi - Ao vua"/>
      <sheetName val="TT HLTH - DHBP"/>
      <sheetName val="Duong Che - Hop Thinh"/>
      <sheetName val="Duong Pheo Che - HB"/>
      <sheetName val="Duong VQG Ba Vi-Goi1"/>
      <sheetName val="Ke TANDUC NX"/>
      <sheetName val="The kho ke tan duc"/>
      <sheetName val="Ke TANDUC "/>
      <sheetName val="Cau Bon (2)"/>
      <sheetName val="Cau Bon"/>
      <sheetName val="Duong Dainghia Sap xep"/>
      <sheetName val="Duong Dainghia-Antien Goi2"/>
      <sheetName val="The kho Dai nghia an tien (2)"/>
      <sheetName val="Duong Nguyen Van Troi - SX"/>
      <sheetName val="The kho Nguyen Van Troi"/>
      <sheetName val="Duong Nguyen Van Troi - GD2"/>
      <sheetName val="The kho Tuyen5"/>
      <sheetName val="Tuyen5 - Dung"/>
      <sheetName val="Tuyen5 - NX"/>
      <sheetName val="Kenh T10XS"/>
      <sheetName val="The khoKenh T10"/>
      <sheetName val="Kenh T10"/>
      <sheetName val="lan trai em"/>
      <sheetName val="lan trai tan hong"/>
      <sheetName val="lan trai chi"/>
      <sheetName val="Duong be tong The"/>
      <sheetName val="Duong be tong The goc"/>
      <sheetName val="The xi mang"/>
      <sheetName val="The cat den"/>
      <sheetName val="The cat vang"/>
      <sheetName val="The soi"/>
      <sheetName val="The Gach"/>
      <sheetName val="The Thep"/>
      <sheetName val="The Nhua duong"/>
      <sheetName val="The Go"/>
      <sheetName val="The dat"/>
      <sheetName val="The Giay dau"/>
      <sheetName val="The cay tre"/>
      <sheetName val="The cui"/>
      <sheetName val="The Day thep"/>
      <sheetName val="The Son"/>
      <sheetName val="The Dinh"/>
      <sheetName val="The Bot da"/>
      <sheetName val="Duong be tong Chung tu (2)"/>
      <sheetName val="Duong be tong Chung tu"/>
      <sheetName val="Duong be tong"/>
      <sheetName val="Duong 21A-DoicamNX"/>
      <sheetName val="The kho duong 21A doi cam"/>
      <sheetName val="Duong 21A-Doicam Sua"/>
      <sheetName val="Ke Vu En"/>
      <sheetName val="Ke Cat tru"/>
      <sheetName val="Duong vao VQG Bavi-Goi2"/>
      <sheetName val="Duong Nhi Khe"/>
      <sheetName val="Duong DL DaiDong"/>
      <sheetName val="Duong te tieu ba tha "/>
      <sheetName val="Duong TTBT dau"/>
      <sheetName val="Duong TTBT dung (2)"/>
      <sheetName val="Duong TTBT gop"/>
      <sheetName val="Duong te tieu ba tha Goc"/>
      <sheetName val="Duong Tuyen 5 dau"/>
      <sheetName val=" Tuyen 5 D,Mo+B.sung (2)"/>
      <sheetName val="Duong TTBT dung"/>
      <sheetName val=" Tuyen 5 D,Mo+B.sung"/>
      <sheetName val="Duong Tuyen 5 D,Mo"/>
      <sheetName val="TT GD II"/>
      <sheetName val="Bo sung T5 D.Mo"/>
      <sheetName val="Di dan Tan Duc"/>
      <sheetName val="Dien Di dan Tan Duc (2)"/>
      <sheetName val="MAU  (2)"/>
      <sheetName val="MAU 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CT"/>
      <sheetName val="CLVL"/>
      <sheetName val="LUY KE LO Hang"/>
      <sheetName val="Ng - 01"/>
      <sheetName val="Ng- 02"/>
      <sheetName val="Ng-03"/>
      <sheetName val="Ng - 04"/>
      <sheetName val="Ng - 05"/>
      <sheetName val="Ng - 06"/>
      <sheetName val="Ng - 07"/>
      <sheetName val="Ng - 08"/>
      <sheetName val="Ng - 9"/>
      <sheetName val="Ng - 10"/>
      <sheetName val="NG - 11"/>
      <sheetName val="NG - 12"/>
      <sheetName val="NG - 13"/>
      <sheetName val="NG - 14"/>
      <sheetName val="NG -15"/>
      <sheetName val="NG - 16"/>
      <sheetName val="Sheet16"/>
      <sheetName val="Sheet15"/>
      <sheetName val="Sheet14"/>
      <sheetName val="Sheet13"/>
      <sheetName val="Sheet12"/>
      <sheetName val="Sheet11"/>
      <sheetName val="Sheet10"/>
      <sheetName val="Sheet9"/>
      <sheetName val="Sheet8"/>
      <sheetName val="Sheet7"/>
      <sheetName val="Sheet6"/>
      <sheetName val="KHNN"/>
      <sheetName val="DPRRtm"/>
      <sheetName val="TK 1331"/>
      <sheetName val="BKe Von vay"/>
      <sheetName val="CP "/>
      <sheetName val="NK Chung"/>
      <sheetName val="So cai"/>
      <sheetName val="NK Thu -Chi"/>
      <sheetName val="SQTM"/>
      <sheetName val="DKCtu"/>
      <sheetName val="CtuGso"/>
      <sheetName val="BCTC"/>
      <sheetName val="Tdoi HD"/>
      <sheetName val="40000000"/>
      <sheetName val="50000000"/>
      <sheetName val="60000000"/>
      <sheetName val="BD52"/>
      <sheetName val="Coc 52"/>
      <sheetName val="BD225"/>
      <sheetName val="Coc 225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[99Q3299(REV.0).xlsÝK253 AC"/>
      <sheetName val="MTO REV_0"/>
      <sheetName val="TL kenh Hon Cut"/>
      <sheetName val="Hon Soi"/>
      <sheetName val="Suachua"/>
      <sheetName val="PhanTienXuan"/>
      <sheetName val="Quy"/>
      <sheetName val="NguyenHuyen"/>
      <sheetName val="LeVanDung"/>
      <sheetName val="Co gioi- Nam Mu"/>
      <sheetName val="tde"/>
      <sheetName val="DTCT"/>
      <sheetName val="PTVT"/>
      <sheetName val="THDT"/>
      <sheetName val="THVT"/>
      <sheetName val="THGT"/>
      <sheetName val="Cham cong (5)"/>
      <sheetName val="Ha Thanh"/>
      <sheetName val="Quang T2i"/>
      <sheetName val="Quang Ngaa"/>
      <sheetName val="tong"/>
      <sheetName val="Lamson"/>
      <sheetName val="luongson"/>
      <sheetName val="phuoctien"/>
      <sheetName val="phuoc dai"/>
      <sheetName val="phuocthang"/>
      <sheetName val="phuocthanh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VAY"/>
      <sheetName val="Bom"/>
      <sheetName val="Chart1"/>
      <sheetName val="thang1"/>
      <sheetName val="K243 K98"/>
      <sheetName val="_x000b_255"/>
      <sheetName val="CATHODIC PROTEATION"/>
      <sheetName val="DSKH HN"/>
      <sheetName val="NKY "/>
      <sheetName val="DS-TT"/>
      <sheetName val=" HN NHAP"/>
      <sheetName val="KHO HN"/>
      <sheetName val="CNO "/>
      <sheetName val="LUONG1"/>
      <sheetName val="Khoan khau tru"/>
      <sheetName val="cac khoan nop"/>
      <sheetName val="Doan phi CD"/>
      <sheetName val="Tro giup CN"/>
      <sheetName val="QTOAN C.T"/>
      <sheetName val="B.PPL"/>
      <sheetName val="Hop don vi"/>
      <sheetName val="XIN T.TOAN CPC"/>
      <sheetName val="Luong ranh PL"/>
      <sheetName val="Luong noi TPL"/>
      <sheetName val="CAP PHAT LUONG"/>
      <sheetName val="DT"/>
      <sheetName val="CP"/>
      <sheetName val="BCT6"/>
      <sheetName val="DTCT-tuyen chinh"/>
      <sheetName val="DG"/>
      <sheetName val="BTH"/>
      <sheetName val="VLQI-2005"/>
      <sheetName val="00000003"/>
      <sheetName val=""/>
      <sheetName val="Duong cong_x0000_vu hcm (7;) (2)"/>
      <sheetName val="km341+1077 -km341+!177.61"/>
      <sheetName val=" bdca3"/>
      <sheetName val=" BDA3"/>
      <sheetName val="CHAM CONG  nam2004"/>
      <sheetName val="CA 3 &amp; DOC HAI 04"/>
      <sheetName val=" BVCQ"/>
      <sheetName val=" BVBH"/>
      <sheetName val=" BVPXL"/>
      <sheetName val="ၨt 24-11"/>
      <sheetName val="Tien luong"/>
      <sheetName val="Phan tich"/>
      <sheetName val="Kinh phi"/>
      <sheetName val="Chenh lech"/>
      <sheetName val="TH phan dien"/>
      <sheetName val="Tong hop PXL"/>
      <sheetName val="Van chuyen"/>
      <sheetName val="TH toan bo"/>
      <sheetName val="KP phan dien"/>
      <sheetName val="Phan nuoc"/>
      <sheetName val="TH phan nuoc"/>
      <sheetName val="Kinh phi TDCD"/>
      <sheetName val="Phan tich TDCD"/>
      <sheetName val="Chen lech TDCD"/>
      <sheetName val="Tong hop TDCD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D_x0003_TC"/>
      <sheetName val="Nhieu"/>
      <sheetName val="Dung"/>
      <sheetName val="Dung T"/>
    </sheetNames>
    <sheetDataSet>
      <sheetData sheetId="0" refreshError="1">
        <row r="1">
          <cell r="A1" t="str">
            <v>PRICE BREAKDOWN FOR ELECTRICAL INSTALLATION WORK</v>
          </cell>
          <cell r="B1" t="str">
            <v xml:space="preserve">  600V CONTROL CA_x0000_LE 12/C 2.0 sq.mm  PVC/PVC</v>
          </cell>
          <cell r="C1">
            <v>-195</v>
          </cell>
          <cell r="D1" t="str">
            <v>M</v>
          </cell>
          <cell r="E1">
            <v>38</v>
          </cell>
          <cell r="F1">
            <v>-7410</v>
          </cell>
          <cell r="G1" t="str">
            <v xml:space="preserve"> </v>
          </cell>
          <cell r="H1">
            <v>0</v>
          </cell>
          <cell r="I1">
            <v>0</v>
          </cell>
          <cell r="J1">
            <v>0</v>
          </cell>
          <cell r="K1" t="str">
            <v xml:space="preserve"> </v>
          </cell>
          <cell r="L1" t="str">
            <v>M+L</v>
          </cell>
          <cell r="M1">
            <v>0</v>
          </cell>
          <cell r="N1">
            <v>0</v>
          </cell>
          <cell r="O1">
            <v>60</v>
          </cell>
          <cell r="P1">
            <v>114600</v>
          </cell>
          <cell r="Q1">
            <v>0</v>
          </cell>
        </row>
        <row r="2">
          <cell r="B2" t="str">
            <v>東鼎  LNG TERMINAL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 t="str">
            <v xml:space="preserve"> </v>
          </cell>
          <cell r="H2">
            <v>0</v>
          </cell>
          <cell r="I2" t="str">
            <v>CTCI Q. NO. : 99Q3299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0</v>
          </cell>
          <cell r="P2" t="str">
            <v>CTCI Q. NO. : 99Q3299</v>
          </cell>
        </row>
        <row r="3">
          <cell r="B3" t="str">
            <v>LOCATION: 桃園 觀塘工業區</v>
          </cell>
        </row>
        <row r="4">
          <cell r="A4">
            <v>0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4.303918780958249E-283</v>
          </cell>
          <cell r="I4">
            <v>0</v>
          </cell>
          <cell r="J4">
            <v>1.4775881111090027E-309</v>
          </cell>
          <cell r="K4">
            <v>0</v>
          </cell>
          <cell r="L4">
            <v>0</v>
          </cell>
          <cell r="M4">
            <v>2.2250743890061491E-308</v>
          </cell>
          <cell r="N4">
            <v>0</v>
          </cell>
          <cell r="O4">
            <v>3.3156563676248386E-316</v>
          </cell>
          <cell r="P4">
            <v>0</v>
          </cell>
          <cell r="Q4">
            <v>0</v>
          </cell>
        </row>
        <row r="5">
          <cell r="E5" t="str">
            <v xml:space="preserve">                  TO SITE</v>
          </cell>
          <cell r="F5">
            <v>0</v>
          </cell>
          <cell r="G5" t="str">
            <v xml:space="preserve">                  TO SITE</v>
          </cell>
          <cell r="H5">
            <v>0</v>
          </cell>
          <cell r="I5">
            <v>0</v>
          </cell>
          <cell r="J5">
            <v>0</v>
          </cell>
          <cell r="K5" t="str">
            <v xml:space="preserve">                  TO SITE</v>
          </cell>
          <cell r="L5">
            <v>0</v>
          </cell>
          <cell r="M5" t="str">
            <v xml:space="preserve">                  TO SITE</v>
          </cell>
        </row>
        <row r="6">
          <cell r="A6">
            <v>0</v>
          </cell>
          <cell r="B6">
            <v>0</v>
          </cell>
          <cell r="C6">
            <v>0</v>
          </cell>
          <cell r="D6">
            <v>0</v>
          </cell>
          <cell r="E6" t="str">
            <v xml:space="preserve"> ON SHORE MAT'L (NET) NT$</v>
          </cell>
          <cell r="F6">
            <v>0</v>
          </cell>
          <cell r="G6" t="str">
            <v xml:space="preserve"> OFF SHORE MAT'L (NET) US$</v>
          </cell>
          <cell r="H6">
            <v>0</v>
          </cell>
          <cell r="I6" t="str">
            <v xml:space="preserve">          LABOR MH (NET) </v>
          </cell>
          <cell r="J6">
            <v>0</v>
          </cell>
          <cell r="K6" t="str">
            <v xml:space="preserve">     ON SHORE MAT'L NT$</v>
          </cell>
          <cell r="L6">
            <v>0</v>
          </cell>
          <cell r="M6" t="str">
            <v xml:space="preserve">   OFF SHORE MAT'L US$</v>
          </cell>
          <cell r="N6">
            <v>0</v>
          </cell>
          <cell r="O6" t="str">
            <v xml:space="preserve">        LABOR PRICE NT$</v>
          </cell>
          <cell r="P6">
            <v>0</v>
          </cell>
          <cell r="Q6" t="str">
            <v>REMARK</v>
          </cell>
        </row>
        <row r="7">
          <cell r="A7" t="str">
            <v>NO.</v>
          </cell>
          <cell r="B7" t="str">
            <v>DESCRIPTION</v>
          </cell>
          <cell r="C7" t="str">
            <v>Q'TY</v>
          </cell>
          <cell r="D7" t="str">
            <v>UNIT</v>
          </cell>
          <cell r="E7" t="str">
            <v>U/P</v>
          </cell>
          <cell r="F7" t="str">
            <v>TOTAL</v>
          </cell>
          <cell r="G7" t="str">
            <v>U/P</v>
          </cell>
          <cell r="H7" t="str">
            <v>TOTAL</v>
          </cell>
          <cell r="I7" t="str">
            <v>U/P</v>
          </cell>
          <cell r="J7" t="str">
            <v>TOTAL</v>
          </cell>
          <cell r="K7" t="str">
            <v>U/P</v>
          </cell>
          <cell r="L7" t="str">
            <v>TOTAL</v>
          </cell>
          <cell r="M7" t="str">
            <v>U/P</v>
          </cell>
          <cell r="N7" t="str">
            <v>TOTAL</v>
          </cell>
          <cell r="O7" t="str">
            <v>U/P</v>
          </cell>
          <cell r="P7" t="str">
            <v>TOTAL</v>
          </cell>
        </row>
        <row r="8">
          <cell r="J8">
            <v>238</v>
          </cell>
        </row>
        <row r="9">
          <cell r="A9" t="str">
            <v>ALT-1</v>
          </cell>
          <cell r="B9" t="str">
            <v xml:space="preserve">         PRICE SUMMARY</v>
          </cell>
        </row>
        <row r="11">
          <cell r="A11" t="str">
            <v xml:space="preserve">  A.</v>
          </cell>
          <cell r="B11" t="str">
            <v xml:space="preserve"> POWER EQUIPMENT </v>
          </cell>
          <cell r="C11">
            <v>1</v>
          </cell>
          <cell r="D11" t="str">
            <v>LOT</v>
          </cell>
          <cell r="E11">
            <v>138612100</v>
          </cell>
          <cell r="F11">
            <v>138612100</v>
          </cell>
          <cell r="G11">
            <v>0</v>
          </cell>
          <cell r="H11">
            <v>0</v>
          </cell>
          <cell r="I11">
            <v>13764</v>
          </cell>
          <cell r="J11">
            <v>13764</v>
          </cell>
          <cell r="K11">
            <v>138612100</v>
          </cell>
          <cell r="L11">
            <v>138612100</v>
          </cell>
          <cell r="M11">
            <v>0</v>
          </cell>
          <cell r="N11">
            <v>0</v>
          </cell>
          <cell r="O11">
            <v>6155030</v>
          </cell>
          <cell r="P11">
            <v>6155030</v>
          </cell>
        </row>
        <row r="12"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</row>
        <row r="13">
          <cell r="A13" t="str">
            <v xml:space="preserve">  B.</v>
          </cell>
          <cell r="B13" t="str">
            <v xml:space="preserve"> POWER DISTRIBUTION SYSTEM</v>
          </cell>
          <cell r="C13">
            <v>130730</v>
          </cell>
          <cell r="D13" t="str">
            <v>M</v>
          </cell>
          <cell r="E13">
            <v>178.00177465004208</v>
          </cell>
          <cell r="F13">
            <v>23270172</v>
          </cell>
          <cell r="G13">
            <v>0</v>
          </cell>
          <cell r="H13">
            <v>0</v>
          </cell>
          <cell r="I13">
            <v>0.25310181289681022</v>
          </cell>
          <cell r="J13">
            <v>33088</v>
          </cell>
          <cell r="K13">
            <v>178.00177465004208</v>
          </cell>
          <cell r="L13">
            <v>23270172</v>
          </cell>
          <cell r="M13">
            <v>0</v>
          </cell>
          <cell r="N13">
            <v>0</v>
          </cell>
          <cell r="O13">
            <v>70.851243019964812</v>
          </cell>
          <cell r="P13">
            <v>9262383</v>
          </cell>
        </row>
        <row r="14"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 xml:space="preserve">  C.</v>
          </cell>
          <cell r="B15" t="str">
            <v xml:space="preserve"> LIGHTING SYSTEM</v>
          </cell>
          <cell r="C15">
            <v>508</v>
          </cell>
          <cell r="D15" t="str">
            <v>SET</v>
          </cell>
          <cell r="E15">
            <v>18871.641732283464</v>
          </cell>
          <cell r="F15">
            <v>9586794</v>
          </cell>
          <cell r="G15">
            <v>0</v>
          </cell>
          <cell r="H15">
            <v>0</v>
          </cell>
          <cell r="I15">
            <v>28.084645669291337</v>
          </cell>
          <cell r="J15">
            <v>14267</v>
          </cell>
          <cell r="K15">
            <v>18871.641732283464</v>
          </cell>
          <cell r="L15">
            <v>9586794</v>
          </cell>
          <cell r="M15">
            <v>0</v>
          </cell>
          <cell r="N15">
            <v>0</v>
          </cell>
          <cell r="O15">
            <v>8470.6830708661419</v>
          </cell>
          <cell r="P15">
            <v>4303107</v>
          </cell>
        </row>
        <row r="16">
          <cell r="A16" t="str">
            <v>A.8.1</v>
          </cell>
          <cell r="B16" t="str">
            <v>SELF-STANDING POWER PANEL, 480V, 65KA</v>
          </cell>
          <cell r="C16">
            <v>3.90625E-3</v>
          </cell>
          <cell r="D16" t="str">
            <v>SET</v>
          </cell>
          <cell r="E16">
            <v>120000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 xml:space="preserve">  D.</v>
          </cell>
          <cell r="B17" t="str">
            <v xml:space="preserve"> GROUNDING &amp; LIGHTNING PROTECTION SYSTEM</v>
          </cell>
          <cell r="C17">
            <v>8620</v>
          </cell>
          <cell r="D17" t="str">
            <v>M</v>
          </cell>
          <cell r="E17">
            <v>104.6885150812065</v>
          </cell>
          <cell r="F17">
            <v>902415</v>
          </cell>
          <cell r="G17">
            <v>0</v>
          </cell>
          <cell r="H17">
            <v>0</v>
          </cell>
          <cell r="I17">
            <v>0.40336426914153134</v>
          </cell>
          <cell r="J17">
            <v>3477</v>
          </cell>
          <cell r="K17">
            <v>104.6885150812065</v>
          </cell>
          <cell r="L17">
            <v>902415</v>
          </cell>
          <cell r="M17">
            <v>0</v>
          </cell>
          <cell r="N17">
            <v>0</v>
          </cell>
          <cell r="O17">
            <v>146.95568445475638</v>
          </cell>
          <cell r="P17">
            <v>1266758</v>
          </cell>
        </row>
        <row r="18">
          <cell r="B18" t="str">
            <v>480/240V, 20KVA</v>
          </cell>
          <cell r="C18">
            <v>6</v>
          </cell>
          <cell r="D18" t="str">
            <v>SET</v>
          </cell>
          <cell r="E18">
            <v>30000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 xml:space="preserve">  E.</v>
          </cell>
          <cell r="B19" t="str">
            <v xml:space="preserve"> TELEPHONE SYSTEM</v>
          </cell>
          <cell r="C19">
            <v>2250</v>
          </cell>
          <cell r="D19" t="str">
            <v>M</v>
          </cell>
          <cell r="E19">
            <v>219.19555555555556</v>
          </cell>
          <cell r="F19">
            <v>493190</v>
          </cell>
          <cell r="G19">
            <v>0</v>
          </cell>
          <cell r="H19">
            <v>0</v>
          </cell>
          <cell r="I19">
            <v>0.20088888888888889</v>
          </cell>
          <cell r="J19">
            <v>452</v>
          </cell>
          <cell r="K19">
            <v>219.19555555555556</v>
          </cell>
          <cell r="L19">
            <v>493190</v>
          </cell>
          <cell r="M19">
            <v>0</v>
          </cell>
          <cell r="N19">
            <v>0</v>
          </cell>
          <cell r="O19">
            <v>56.222222222222221</v>
          </cell>
          <cell r="P19">
            <v>126500</v>
          </cell>
        </row>
        <row r="20">
          <cell r="A20">
            <v>126500</v>
          </cell>
          <cell r="B20" t="str">
            <v>5S</v>
          </cell>
          <cell r="C20">
            <v>3.5</v>
          </cell>
          <cell r="D20">
            <v>2.11</v>
          </cell>
          <cell r="E20">
            <v>1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 xml:space="preserve">  F.</v>
          </cell>
          <cell r="B21" t="str">
            <v xml:space="preserve"> PAGE/INTERCOMMUNICATION SYSTEM</v>
          </cell>
          <cell r="C21">
            <v>15</v>
          </cell>
          <cell r="D21" t="str">
            <v>SET</v>
          </cell>
          <cell r="E21">
            <v>67271.8</v>
          </cell>
          <cell r="F21">
            <v>1009077</v>
          </cell>
          <cell r="G21">
            <v>0</v>
          </cell>
          <cell r="H21">
            <v>0</v>
          </cell>
          <cell r="I21">
            <v>87.266666666666666</v>
          </cell>
          <cell r="J21">
            <v>1309</v>
          </cell>
          <cell r="K21">
            <v>67271.8</v>
          </cell>
          <cell r="L21">
            <v>1009077</v>
          </cell>
          <cell r="M21">
            <v>0</v>
          </cell>
          <cell r="N21">
            <v>0</v>
          </cell>
          <cell r="O21">
            <v>24435.333333333332</v>
          </cell>
          <cell r="P21">
            <v>366530</v>
          </cell>
        </row>
        <row r="22"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A23" t="str">
            <v xml:space="preserve">  G.</v>
          </cell>
          <cell r="B23" t="str">
            <v xml:space="preserve"> CCTV SYSTEM</v>
          </cell>
          <cell r="C23">
            <v>6</v>
          </cell>
          <cell r="D23" t="str">
            <v>SET</v>
          </cell>
          <cell r="E23">
            <v>291143.16666666669</v>
          </cell>
          <cell r="F23">
            <v>1746859</v>
          </cell>
          <cell r="G23">
            <v>0</v>
          </cell>
          <cell r="H23">
            <v>0</v>
          </cell>
          <cell r="I23">
            <v>221</v>
          </cell>
          <cell r="J23">
            <v>1326</v>
          </cell>
          <cell r="K23">
            <v>291143.16666666669</v>
          </cell>
          <cell r="L23">
            <v>1746859</v>
          </cell>
          <cell r="M23">
            <v>0</v>
          </cell>
          <cell r="N23">
            <v>0</v>
          </cell>
          <cell r="O23">
            <v>61933.5</v>
          </cell>
          <cell r="P23">
            <v>371601</v>
          </cell>
        </row>
        <row r="24"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</row>
        <row r="25">
          <cell r="A25" t="str">
            <v xml:space="preserve">  H.</v>
          </cell>
          <cell r="B25" t="str">
            <v xml:space="preserve"> CATHODIC PROTECTION SYSTEM</v>
          </cell>
          <cell r="C25">
            <v>60</v>
          </cell>
          <cell r="D25" t="str">
            <v>PC</v>
          </cell>
          <cell r="E25">
            <v>12445.316666666668</v>
          </cell>
          <cell r="F25">
            <v>746719</v>
          </cell>
          <cell r="G25">
            <v>0</v>
          </cell>
          <cell r="H25">
            <v>0</v>
          </cell>
          <cell r="I25">
            <v>17.083333333333332</v>
          </cell>
          <cell r="J25">
            <v>1025</v>
          </cell>
          <cell r="K25">
            <v>12445.316666666668</v>
          </cell>
          <cell r="L25">
            <v>746719</v>
          </cell>
          <cell r="M25">
            <v>0</v>
          </cell>
          <cell r="N25">
            <v>0</v>
          </cell>
          <cell r="O25">
            <v>6387.1</v>
          </cell>
          <cell r="P25">
            <v>383226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0.15</v>
          </cell>
          <cell r="J26">
            <v>0</v>
          </cell>
          <cell r="K26">
            <v>0.15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</v>
          </cell>
          <cell r="Q26">
            <v>0</v>
          </cell>
        </row>
        <row r="27">
          <cell r="A27" t="str">
            <v xml:space="preserve">  I.</v>
          </cell>
          <cell r="B27" t="str">
            <v>APS SYSTEM</v>
          </cell>
          <cell r="C27">
            <v>60</v>
          </cell>
          <cell r="D27" t="str">
            <v>SET</v>
          </cell>
          <cell r="E27">
            <v>260365.88333333333</v>
          </cell>
          <cell r="F27">
            <v>15621953</v>
          </cell>
          <cell r="G27">
            <v>0</v>
          </cell>
          <cell r="H27">
            <v>0</v>
          </cell>
          <cell r="I27">
            <v>227.13333333333333</v>
          </cell>
          <cell r="J27">
            <v>13628</v>
          </cell>
          <cell r="K27">
            <v>260365.88333333333</v>
          </cell>
          <cell r="L27">
            <v>15621953</v>
          </cell>
          <cell r="M27">
            <v>0</v>
          </cell>
          <cell r="N27">
            <v>0</v>
          </cell>
          <cell r="O27">
            <v>63605.433333333334</v>
          </cell>
          <cell r="P27">
            <v>3816326</v>
          </cell>
          <cell r="Q27">
            <v>0</v>
          </cell>
        </row>
        <row r="28">
          <cell r="A28">
            <v>23</v>
          </cell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F28">
            <v>0</v>
          </cell>
          <cell r="G28">
            <v>0</v>
          </cell>
          <cell r="H28">
            <v>0</v>
          </cell>
          <cell r="I28">
            <v>0.3</v>
          </cell>
          <cell r="J28">
            <v>0</v>
          </cell>
          <cell r="K28">
            <v>0.3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</v>
          </cell>
          <cell r="Q28">
            <v>0</v>
          </cell>
        </row>
        <row r="29">
          <cell r="A29" t="str">
            <v xml:space="preserve">  J.</v>
          </cell>
          <cell r="B29" t="str">
            <v>U/G CONDUIT BANK</v>
          </cell>
          <cell r="C29">
            <v>2850</v>
          </cell>
          <cell r="D29" t="str">
            <v>M3</v>
          </cell>
          <cell r="E29">
            <v>2070.4561403508774</v>
          </cell>
          <cell r="F29">
            <v>5900800</v>
          </cell>
          <cell r="G29">
            <v>0</v>
          </cell>
          <cell r="H29">
            <v>0</v>
          </cell>
          <cell r="I29">
            <v>9.5898245614035087</v>
          </cell>
          <cell r="J29">
            <v>27331</v>
          </cell>
          <cell r="K29">
            <v>2070.4561403508774</v>
          </cell>
          <cell r="L29">
            <v>5900800</v>
          </cell>
          <cell r="M29">
            <v>0</v>
          </cell>
          <cell r="N29">
            <v>0</v>
          </cell>
          <cell r="O29">
            <v>7703.0175438596489</v>
          </cell>
          <cell r="P29">
            <v>21953600</v>
          </cell>
          <cell r="Q29">
            <v>0</v>
          </cell>
        </row>
        <row r="30">
          <cell r="A30">
            <v>25</v>
          </cell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F30">
            <v>0</v>
          </cell>
          <cell r="G30">
            <v>0</v>
          </cell>
          <cell r="H30">
            <v>0</v>
          </cell>
          <cell r="I30">
            <v>0.3</v>
          </cell>
          <cell r="J30">
            <v>0</v>
          </cell>
          <cell r="K30">
            <v>0.3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</v>
          </cell>
          <cell r="Q30">
            <v>0</v>
          </cell>
        </row>
        <row r="31">
          <cell r="A31">
            <v>26</v>
          </cell>
          <cell r="B31" t="str">
            <v>5S</v>
          </cell>
          <cell r="C31">
            <v>6</v>
          </cell>
          <cell r="D31">
            <v>2.77</v>
          </cell>
          <cell r="E31">
            <v>1.7652958621831609E-284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M+L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</row>
        <row r="32">
          <cell r="A32">
            <v>27</v>
          </cell>
          <cell r="B32" t="str">
            <v>TOTAL (ALT-1)</v>
          </cell>
          <cell r="C32">
            <v>0</v>
          </cell>
          <cell r="D32">
            <v>0</v>
          </cell>
          <cell r="E32" t="str">
            <v xml:space="preserve"> </v>
          </cell>
          <cell r="F32">
            <v>197890079</v>
          </cell>
          <cell r="G32">
            <v>0</v>
          </cell>
          <cell r="H32">
            <v>0</v>
          </cell>
          <cell r="I32">
            <v>0</v>
          </cell>
          <cell r="J32">
            <v>109667</v>
          </cell>
          <cell r="K32">
            <v>0</v>
          </cell>
          <cell r="L32">
            <v>197890079</v>
          </cell>
          <cell r="M32">
            <v>0</v>
          </cell>
          <cell r="N32">
            <v>0</v>
          </cell>
          <cell r="O32">
            <v>0</v>
          </cell>
          <cell r="P32">
            <v>48005061</v>
          </cell>
          <cell r="Q32">
            <v>109667</v>
          </cell>
        </row>
        <row r="33">
          <cell r="A33">
            <v>28</v>
          </cell>
          <cell r="B33">
            <v>42</v>
          </cell>
          <cell r="C33">
            <v>0</v>
          </cell>
          <cell r="D33">
            <v>0</v>
          </cell>
          <cell r="E33" t="str">
            <v xml:space="preserve"> 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</row>
        <row r="34">
          <cell r="A34" t="str">
            <v>OTHER</v>
          </cell>
          <cell r="B34" t="str">
            <v xml:space="preserve"> CATHODIC PROTECTION SYSTEM  FOR TRUNK LINE</v>
          </cell>
          <cell r="C34">
            <v>1</v>
          </cell>
          <cell r="D34" t="str">
            <v>LOT</v>
          </cell>
          <cell r="E34" t="str">
            <v xml:space="preserve"> </v>
          </cell>
          <cell r="F34">
            <v>4357694</v>
          </cell>
          <cell r="G34">
            <v>0</v>
          </cell>
          <cell r="H34">
            <v>0</v>
          </cell>
          <cell r="I34">
            <v>0</v>
          </cell>
          <cell r="J34">
            <v>6089</v>
          </cell>
          <cell r="K34">
            <v>0</v>
          </cell>
          <cell r="L34">
            <v>4357694</v>
          </cell>
          <cell r="M34">
            <v>0</v>
          </cell>
          <cell r="N34">
            <v>0</v>
          </cell>
          <cell r="O34">
            <v>0</v>
          </cell>
          <cell r="P34">
            <v>2372268</v>
          </cell>
          <cell r="Q34">
            <v>6089</v>
          </cell>
        </row>
        <row r="35">
          <cell r="A35">
            <v>30</v>
          </cell>
          <cell r="B35">
            <v>46</v>
          </cell>
          <cell r="C35">
            <v>350</v>
          </cell>
          <cell r="D35" t="str">
            <v>M</v>
          </cell>
          <cell r="E35" t="str">
            <v xml:space="preserve"> 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410000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</row>
        <row r="36">
          <cell r="A36">
            <v>31</v>
          </cell>
          <cell r="B36" t="str">
            <v xml:space="preserve">MATERIAL PRICE 造價分析 </v>
          </cell>
          <cell r="C36">
            <v>508</v>
          </cell>
          <cell r="D36" t="str">
            <v>SET</v>
          </cell>
          <cell r="E36" t="str">
            <v xml:space="preserve"> 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</row>
        <row r="37">
          <cell r="A37">
            <v>32</v>
          </cell>
          <cell r="B37" t="str">
            <v xml:space="preserve">CAPACITOR </v>
          </cell>
          <cell r="C37">
            <v>0</v>
          </cell>
          <cell r="D37" t="str">
            <v>KVA</v>
          </cell>
          <cell r="E37" t="str">
            <v xml:space="preserve"> 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</row>
        <row r="38">
          <cell r="A38">
            <v>33</v>
          </cell>
          <cell r="B38" t="str">
            <v>CABLE &amp; WIRE FOR POWER SYSTEM</v>
          </cell>
          <cell r="C38">
            <v>130730</v>
          </cell>
          <cell r="D38" t="str">
            <v>M</v>
          </cell>
          <cell r="E38" t="str">
            <v xml:space="preserve"> 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</row>
        <row r="39">
          <cell r="A39">
            <v>34</v>
          </cell>
          <cell r="B39" t="str">
            <v>LIGHTING FIXTURE</v>
          </cell>
          <cell r="C39">
            <v>508</v>
          </cell>
          <cell r="D39" t="str">
            <v>SET</v>
          </cell>
          <cell r="E39" t="str">
            <v xml:space="preserve"> 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</row>
        <row r="40">
          <cell r="A40">
            <v>35</v>
          </cell>
          <cell r="B40">
            <v>64</v>
          </cell>
          <cell r="C40">
            <v>0</v>
          </cell>
          <cell r="D40">
            <v>0</v>
          </cell>
          <cell r="E40" t="str">
            <v xml:space="preserve"> 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</row>
        <row r="41">
          <cell r="A41">
            <v>36</v>
          </cell>
          <cell r="B41" t="str">
            <v>LABOR PRICE 造價分析</v>
          </cell>
          <cell r="C41">
            <v>0</v>
          </cell>
          <cell r="D41">
            <v>0</v>
          </cell>
          <cell r="E41" t="str">
            <v xml:space="preserve"> 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</row>
        <row r="42">
          <cell r="A42">
            <v>37</v>
          </cell>
          <cell r="B42" t="str">
            <v xml:space="preserve">CAPACITOR </v>
          </cell>
          <cell r="C42">
            <v>0</v>
          </cell>
          <cell r="D42" t="str">
            <v>KVA</v>
          </cell>
          <cell r="E42" t="str">
            <v xml:space="preserve"> 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A43">
            <v>38</v>
          </cell>
          <cell r="B43" t="str">
            <v>CABLE &amp; WIRE FOR POWER SYSTEM</v>
          </cell>
          <cell r="C43">
            <v>130730</v>
          </cell>
          <cell r="D43" t="str">
            <v>M</v>
          </cell>
          <cell r="E43" t="str">
            <v xml:space="preserve"> </v>
          </cell>
          <cell r="F43">
            <v>0</v>
          </cell>
          <cell r="G43">
            <v>0</v>
          </cell>
          <cell r="H43">
            <v>0</v>
          </cell>
          <cell r="I43">
            <v>0.73359596114128356</v>
          </cell>
          <cell r="J43">
            <v>95903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</row>
        <row r="44">
          <cell r="A44">
            <v>39</v>
          </cell>
          <cell r="B44" t="str">
            <v>LIGHTING FIXTURE</v>
          </cell>
          <cell r="C44">
            <v>508</v>
          </cell>
          <cell r="D44" t="str">
            <v>SET</v>
          </cell>
          <cell r="E44" t="str">
            <v xml:space="preserve"> 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A45" t="str">
            <v>AVE.</v>
          </cell>
          <cell r="B45" t="str">
            <v xml:space="preserve"> 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</row>
        <row r="46">
          <cell r="A46" t="str">
            <v>ALT-2</v>
          </cell>
          <cell r="B46">
            <v>0</v>
          </cell>
          <cell r="C46" t="str">
            <v xml:space="preserve"> </v>
          </cell>
          <cell r="D46" t="str">
            <v xml:space="preserve"> 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A47">
            <v>1</v>
          </cell>
          <cell r="B47" t="str">
            <v xml:space="preserve">  6.9KV GCS ,  NEMA CLASS E2 , MCC PANEL</v>
          </cell>
          <cell r="C47">
            <v>-1</v>
          </cell>
          <cell r="D47" t="str">
            <v>PNL</v>
          </cell>
          <cell r="E47">
            <v>500000</v>
          </cell>
          <cell r="F47">
            <v>-500000</v>
          </cell>
          <cell r="G47">
            <v>0</v>
          </cell>
          <cell r="H47">
            <v>0</v>
          </cell>
          <cell r="I47">
            <v>20</v>
          </cell>
          <cell r="J47">
            <v>-20</v>
          </cell>
          <cell r="K47">
            <v>500000</v>
          </cell>
          <cell r="L47">
            <v>-500000</v>
          </cell>
          <cell r="M47">
            <v>0</v>
          </cell>
          <cell r="N47">
            <v>0</v>
          </cell>
          <cell r="O47">
            <v>5600</v>
          </cell>
          <cell r="P47">
            <v>-5600</v>
          </cell>
          <cell r="Q47">
            <v>0</v>
          </cell>
        </row>
        <row r="48">
          <cell r="A48">
            <v>2</v>
          </cell>
          <cell r="B48" t="str">
            <v xml:space="preserve">  600V POWER CABLE 3/C 5.5 sq.mm  XLPE/PVC</v>
          </cell>
          <cell r="C48">
            <v>-195</v>
          </cell>
          <cell r="D48" t="str">
            <v>M</v>
          </cell>
          <cell r="E48">
            <v>20</v>
          </cell>
          <cell r="F48">
            <v>-3900</v>
          </cell>
          <cell r="G48">
            <v>0</v>
          </cell>
          <cell r="H48">
            <v>0</v>
          </cell>
          <cell r="I48">
            <v>0.1</v>
          </cell>
          <cell r="J48">
            <v>-20</v>
          </cell>
          <cell r="K48">
            <v>20</v>
          </cell>
          <cell r="L48">
            <v>-3900</v>
          </cell>
          <cell r="M48">
            <v>0</v>
          </cell>
          <cell r="N48">
            <v>0</v>
          </cell>
          <cell r="O48">
            <v>28</v>
          </cell>
          <cell r="P48">
            <v>-5460</v>
          </cell>
          <cell r="Q48">
            <v>0</v>
          </cell>
        </row>
        <row r="49">
          <cell r="A49">
            <v>3</v>
          </cell>
          <cell r="B49" t="str">
            <v xml:space="preserve">  600V CONTROL CABLE 12/C 2.0 sq.mm  PVC/PVC</v>
          </cell>
          <cell r="C49">
            <v>-195</v>
          </cell>
          <cell r="D49" t="str">
            <v>M</v>
          </cell>
          <cell r="E49">
            <v>38</v>
          </cell>
          <cell r="F49">
            <v>-7410</v>
          </cell>
          <cell r="G49">
            <v>0</v>
          </cell>
          <cell r="H49">
            <v>0</v>
          </cell>
          <cell r="I49">
            <v>0.13800000000000001</v>
          </cell>
          <cell r="J49">
            <v>-27</v>
          </cell>
          <cell r="K49">
            <v>38</v>
          </cell>
          <cell r="L49">
            <v>-7410</v>
          </cell>
          <cell r="M49">
            <v>0</v>
          </cell>
          <cell r="N49">
            <v>0</v>
          </cell>
          <cell r="O49">
            <v>39</v>
          </cell>
          <cell r="P49">
            <v>-7605</v>
          </cell>
          <cell r="Q49">
            <v>0</v>
          </cell>
        </row>
        <row r="50">
          <cell r="A50">
            <v>4</v>
          </cell>
          <cell r="B50" t="str">
            <v xml:space="preserve">  8KV POWER CABLE 3/C  38 sq.mm  XLPE/PVC</v>
          </cell>
          <cell r="C50">
            <v>-580</v>
          </cell>
          <cell r="D50" t="str">
            <v>M</v>
          </cell>
          <cell r="E50">
            <v>268</v>
          </cell>
          <cell r="F50">
            <v>-155440</v>
          </cell>
          <cell r="G50">
            <v>0</v>
          </cell>
          <cell r="H50">
            <v>0</v>
          </cell>
          <cell r="I50">
            <v>0.32100000000000001</v>
          </cell>
          <cell r="J50">
            <v>-186</v>
          </cell>
          <cell r="K50">
            <v>268</v>
          </cell>
          <cell r="L50">
            <v>-155440</v>
          </cell>
          <cell r="M50">
            <v>0</v>
          </cell>
          <cell r="N50">
            <v>0</v>
          </cell>
          <cell r="O50">
            <v>90</v>
          </cell>
          <cell r="P50">
            <v>-52200</v>
          </cell>
          <cell r="Q50">
            <v>0</v>
          </cell>
        </row>
        <row r="51">
          <cell r="A51">
            <v>5</v>
          </cell>
          <cell r="B51" t="str">
            <v xml:space="preserve">  8KV POWER CABLE 3/C  60 sq.mm  XLPE/PVC</v>
          </cell>
          <cell r="C51">
            <v>390</v>
          </cell>
          <cell r="D51" t="str">
            <v>M</v>
          </cell>
          <cell r="E51">
            <v>367</v>
          </cell>
          <cell r="F51">
            <v>143130</v>
          </cell>
          <cell r="G51">
            <v>0</v>
          </cell>
          <cell r="H51">
            <v>0</v>
          </cell>
          <cell r="I51">
            <v>0.38800000000000001</v>
          </cell>
          <cell r="J51">
            <v>151</v>
          </cell>
          <cell r="K51">
            <v>367</v>
          </cell>
          <cell r="L51">
            <v>143130</v>
          </cell>
          <cell r="M51">
            <v>0</v>
          </cell>
          <cell r="N51">
            <v>0</v>
          </cell>
          <cell r="O51">
            <v>109</v>
          </cell>
          <cell r="P51">
            <v>42510</v>
          </cell>
          <cell r="Q51">
            <v>0</v>
          </cell>
        </row>
        <row r="52">
          <cell r="A52">
            <v>6</v>
          </cell>
          <cell r="B52" t="str">
            <v xml:space="preserve"> PVC CONDUIT, THICK WALL, CNS1302 SCH. B , 2"</v>
          </cell>
          <cell r="C52">
            <v>-390</v>
          </cell>
          <cell r="D52" t="str">
            <v>M</v>
          </cell>
          <cell r="E52">
            <v>38</v>
          </cell>
          <cell r="F52">
            <v>-14820</v>
          </cell>
          <cell r="G52">
            <v>0</v>
          </cell>
          <cell r="H52">
            <v>0</v>
          </cell>
          <cell r="I52">
            <v>0.3</v>
          </cell>
          <cell r="J52">
            <v>-117</v>
          </cell>
          <cell r="K52">
            <v>38</v>
          </cell>
          <cell r="L52">
            <v>-14820</v>
          </cell>
          <cell r="M52">
            <v>0</v>
          </cell>
          <cell r="N52">
            <v>0</v>
          </cell>
          <cell r="O52">
            <v>84</v>
          </cell>
          <cell r="P52">
            <v>-32760</v>
          </cell>
          <cell r="Q52">
            <v>0</v>
          </cell>
        </row>
        <row r="53">
          <cell r="A53">
            <v>7</v>
          </cell>
          <cell r="B53" t="str">
            <v xml:space="preserve"> MISCELLANEOUS </v>
          </cell>
          <cell r="C53">
            <v>1</v>
          </cell>
          <cell r="D53" t="str">
            <v>LOT</v>
          </cell>
          <cell r="E53">
            <v>-708.6</v>
          </cell>
          <cell r="F53">
            <v>-709</v>
          </cell>
          <cell r="G53">
            <v>0</v>
          </cell>
          <cell r="H53">
            <v>0</v>
          </cell>
          <cell r="I53">
            <v>-2.46</v>
          </cell>
          <cell r="J53">
            <v>-2</v>
          </cell>
          <cell r="K53">
            <v>-709</v>
          </cell>
          <cell r="L53">
            <v>-709</v>
          </cell>
          <cell r="M53">
            <v>0</v>
          </cell>
          <cell r="N53">
            <v>0</v>
          </cell>
          <cell r="O53">
            <v>-689</v>
          </cell>
          <cell r="P53">
            <v>-689</v>
          </cell>
        </row>
        <row r="54">
          <cell r="B54" t="str">
            <v>SUB-TOTAL : (ALT-1)</v>
          </cell>
          <cell r="C54">
            <v>0</v>
          </cell>
          <cell r="D54">
            <v>0</v>
          </cell>
          <cell r="E54">
            <v>0</v>
          </cell>
          <cell r="F54">
            <v>-539149</v>
          </cell>
          <cell r="G54">
            <v>0</v>
          </cell>
          <cell r="H54">
            <v>0</v>
          </cell>
          <cell r="I54">
            <v>0</v>
          </cell>
          <cell r="J54">
            <v>-221</v>
          </cell>
          <cell r="K54">
            <v>0</v>
          </cell>
          <cell r="L54">
            <v>-539149</v>
          </cell>
          <cell r="M54">
            <v>0</v>
          </cell>
          <cell r="N54">
            <v>0</v>
          </cell>
          <cell r="O54">
            <v>0</v>
          </cell>
          <cell r="P54">
            <v>-61804</v>
          </cell>
          <cell r="Q54">
            <v>-221</v>
          </cell>
        </row>
        <row r="55">
          <cell r="H55">
            <v>0</v>
          </cell>
          <cell r="I55">
            <v>0.31715698242186791</v>
          </cell>
          <cell r="J55">
            <v>98</v>
          </cell>
          <cell r="K55">
            <v>232</v>
          </cell>
          <cell r="L55">
            <v>69600</v>
          </cell>
          <cell r="M55">
            <v>0</v>
          </cell>
          <cell r="N55">
            <v>0</v>
          </cell>
          <cell r="O55">
            <v>91</v>
          </cell>
          <cell r="P55">
            <v>27300</v>
          </cell>
        </row>
        <row r="56">
          <cell r="A56" t="str">
            <v>ALT-3</v>
          </cell>
        </row>
        <row r="57">
          <cell r="A57">
            <v>1</v>
          </cell>
          <cell r="B57" t="str">
            <v xml:space="preserve"> AUTO-TRANSFORMER FOR 6.9KV 8500KW MOTOR STARTER , </v>
          </cell>
          <cell r="C57">
            <v>1</v>
          </cell>
          <cell r="D57" t="str">
            <v>SET</v>
          </cell>
          <cell r="E57">
            <v>484000</v>
          </cell>
          <cell r="F57">
            <v>484000</v>
          </cell>
          <cell r="G57">
            <v>0</v>
          </cell>
          <cell r="H57">
            <v>0</v>
          </cell>
          <cell r="I57">
            <v>20</v>
          </cell>
          <cell r="J57">
            <v>20</v>
          </cell>
          <cell r="K57">
            <v>484000</v>
          </cell>
          <cell r="L57">
            <v>484000</v>
          </cell>
          <cell r="M57">
            <v>0</v>
          </cell>
          <cell r="N57">
            <v>0</v>
          </cell>
          <cell r="O57">
            <v>5600</v>
          </cell>
          <cell r="P57">
            <v>5600</v>
          </cell>
        </row>
        <row r="58">
          <cell r="A58">
            <v>3</v>
          </cell>
          <cell r="B58" t="str">
            <v xml:space="preserve"> TAP 80% , STARTING TIME 60 Sec. (MOTOR PF=0.7 , EFF=0.9)</v>
          </cell>
          <cell r="C58">
            <v>2</v>
          </cell>
          <cell r="D58" t="str">
            <v>P_x000E_L</v>
          </cell>
          <cell r="E58">
            <v>1500000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>
            <v>2</v>
          </cell>
          <cell r="B59" t="str">
            <v xml:space="preserve">  6.9KV VCB 1250A 40KA</v>
          </cell>
          <cell r="C59">
            <v>3</v>
          </cell>
          <cell r="D59" t="str">
            <v>PNL</v>
          </cell>
          <cell r="E59">
            <v>800000</v>
          </cell>
          <cell r="F59">
            <v>2400000</v>
          </cell>
          <cell r="G59">
            <v>0</v>
          </cell>
          <cell r="H59">
            <v>0</v>
          </cell>
          <cell r="I59">
            <v>20</v>
          </cell>
          <cell r="J59">
            <v>60</v>
          </cell>
          <cell r="K59">
            <v>800000</v>
          </cell>
          <cell r="L59">
            <v>2400000</v>
          </cell>
          <cell r="M59">
            <v>0</v>
          </cell>
          <cell r="N59">
            <v>0</v>
          </cell>
          <cell r="O59">
            <v>5600</v>
          </cell>
          <cell r="P59">
            <v>16800</v>
          </cell>
          <cell r="Q59">
            <v>0</v>
          </cell>
        </row>
        <row r="60">
          <cell r="A60">
            <v>3</v>
          </cell>
          <cell r="B60" t="str">
            <v xml:space="preserve">  6.9KV 2000KVA , W/GCS , CAPACIATOR PANEL</v>
          </cell>
          <cell r="C60">
            <v>2</v>
          </cell>
          <cell r="D60" t="str">
            <v>PNL</v>
          </cell>
          <cell r="E60">
            <v>1500000</v>
          </cell>
          <cell r="F60">
            <v>3000000</v>
          </cell>
          <cell r="G60">
            <v>0</v>
          </cell>
          <cell r="H60">
            <v>0</v>
          </cell>
          <cell r="I60">
            <v>30</v>
          </cell>
          <cell r="J60">
            <v>60</v>
          </cell>
          <cell r="K60">
            <v>1500000</v>
          </cell>
          <cell r="L60">
            <v>3000000</v>
          </cell>
          <cell r="M60">
            <v>0</v>
          </cell>
          <cell r="N60">
            <v>0</v>
          </cell>
          <cell r="O60">
            <v>8400</v>
          </cell>
          <cell r="P60">
            <v>16800</v>
          </cell>
        </row>
        <row r="61">
          <cell r="A61">
            <v>4</v>
          </cell>
          <cell r="B61" t="str">
            <v xml:space="preserve">  600V POWER CABLE 3/C 5.5 sq.mm  XLPE/PVC</v>
          </cell>
          <cell r="C61">
            <v>200</v>
          </cell>
          <cell r="D61" t="str">
            <v>M</v>
          </cell>
          <cell r="E61">
            <v>20</v>
          </cell>
          <cell r="F61">
            <v>4000</v>
          </cell>
          <cell r="G61">
            <v>0</v>
          </cell>
          <cell r="H61">
            <v>0</v>
          </cell>
          <cell r="I61">
            <v>0.1</v>
          </cell>
          <cell r="J61">
            <v>20</v>
          </cell>
          <cell r="K61">
            <v>20</v>
          </cell>
          <cell r="L61">
            <v>4000</v>
          </cell>
          <cell r="M61">
            <v>0</v>
          </cell>
          <cell r="N61">
            <v>0</v>
          </cell>
          <cell r="O61">
            <v>28</v>
          </cell>
          <cell r="P61">
            <v>5600</v>
          </cell>
          <cell r="Q61">
            <v>0</v>
          </cell>
        </row>
        <row r="62">
          <cell r="A62">
            <v>5</v>
          </cell>
          <cell r="B62" t="str">
            <v xml:space="preserve">  600V POWER CABLE 3/C 22sq.mm  XLPE/PVC</v>
          </cell>
          <cell r="C62">
            <v>600</v>
          </cell>
          <cell r="D62" t="str">
            <v>M</v>
          </cell>
          <cell r="E62">
            <v>70</v>
          </cell>
          <cell r="F62">
            <v>42000</v>
          </cell>
          <cell r="G62">
            <v>0</v>
          </cell>
          <cell r="H62">
            <v>0</v>
          </cell>
          <cell r="I62">
            <v>0.18099999999999999</v>
          </cell>
          <cell r="J62">
            <v>109</v>
          </cell>
          <cell r="K62">
            <v>70</v>
          </cell>
          <cell r="L62">
            <v>42000</v>
          </cell>
          <cell r="M62">
            <v>0</v>
          </cell>
          <cell r="N62">
            <v>0</v>
          </cell>
          <cell r="O62">
            <v>51</v>
          </cell>
          <cell r="P62">
            <v>30600</v>
          </cell>
          <cell r="Q62">
            <v>0</v>
          </cell>
        </row>
        <row r="63">
          <cell r="A63">
            <v>6</v>
          </cell>
          <cell r="B63" t="str">
            <v xml:space="preserve">  600V CONTROL CABLE 7/C 2.1 sq.mm  PVC/PVC</v>
          </cell>
          <cell r="C63">
            <v>600</v>
          </cell>
          <cell r="D63" t="str">
            <v>M</v>
          </cell>
          <cell r="E63">
            <v>24</v>
          </cell>
          <cell r="F63">
            <v>14400</v>
          </cell>
          <cell r="G63">
            <v>0</v>
          </cell>
          <cell r="H63">
            <v>0</v>
          </cell>
          <cell r="I63">
            <v>0.105</v>
          </cell>
          <cell r="J63">
            <v>63</v>
          </cell>
          <cell r="K63">
            <v>24</v>
          </cell>
          <cell r="L63">
            <v>14400</v>
          </cell>
          <cell r="M63">
            <v>0</v>
          </cell>
          <cell r="N63">
            <v>0</v>
          </cell>
          <cell r="O63">
            <v>29</v>
          </cell>
          <cell r="P63">
            <v>17400</v>
          </cell>
          <cell r="Q63">
            <v>0</v>
          </cell>
        </row>
        <row r="64">
          <cell r="A64">
            <v>7</v>
          </cell>
          <cell r="B64" t="str">
            <v xml:space="preserve">  600V CONTROL CABLE 12/C 2.0 sq.mm  PVC/PVC</v>
          </cell>
          <cell r="C64">
            <v>200</v>
          </cell>
          <cell r="D64" t="str">
            <v>M</v>
          </cell>
          <cell r="E64">
            <v>38</v>
          </cell>
          <cell r="F64">
            <v>7600</v>
          </cell>
          <cell r="G64">
            <v>0</v>
          </cell>
          <cell r="H64">
            <v>0</v>
          </cell>
          <cell r="I64">
            <v>0.13800000000000001</v>
          </cell>
          <cell r="J64">
            <v>28</v>
          </cell>
          <cell r="K64">
            <v>38</v>
          </cell>
          <cell r="L64">
            <v>7600</v>
          </cell>
          <cell r="M64">
            <v>0</v>
          </cell>
          <cell r="N64">
            <v>0</v>
          </cell>
          <cell r="O64">
            <v>39</v>
          </cell>
          <cell r="P64">
            <v>7800</v>
          </cell>
          <cell r="Q64">
            <v>0</v>
          </cell>
        </row>
        <row r="65">
          <cell r="A65">
            <v>8</v>
          </cell>
          <cell r="B65" t="str">
            <v xml:space="preserve">  8KV POWER CABLE 1/C 325 sq.mm XLPE/PVC</v>
          </cell>
          <cell r="C65">
            <v>2500</v>
          </cell>
          <cell r="D65" t="str">
            <v>M</v>
          </cell>
          <cell r="E65">
            <v>375</v>
          </cell>
          <cell r="F65">
            <v>937500</v>
          </cell>
          <cell r="G65">
            <v>0</v>
          </cell>
          <cell r="H65">
            <v>0</v>
          </cell>
          <cell r="I65">
            <v>0.30199999999999999</v>
          </cell>
          <cell r="J65">
            <v>755</v>
          </cell>
          <cell r="K65">
            <v>375</v>
          </cell>
          <cell r="L65">
            <v>937500</v>
          </cell>
          <cell r="M65">
            <v>0</v>
          </cell>
          <cell r="N65">
            <v>0</v>
          </cell>
          <cell r="O65">
            <v>85</v>
          </cell>
          <cell r="P65">
            <v>212500</v>
          </cell>
        </row>
        <row r="66">
          <cell r="A66">
            <v>9</v>
          </cell>
          <cell r="B66" t="str">
            <v xml:space="preserve">  8KV TERMINATION KIT , 1/C 325 sq.mm </v>
          </cell>
          <cell r="C66">
            <v>24</v>
          </cell>
          <cell r="D66" t="str">
            <v>SET</v>
          </cell>
          <cell r="E66">
            <v>2542</v>
          </cell>
          <cell r="F66">
            <v>61008</v>
          </cell>
          <cell r="G66">
            <v>0</v>
          </cell>
          <cell r="H66">
            <v>0</v>
          </cell>
          <cell r="I66">
            <v>5</v>
          </cell>
          <cell r="J66">
            <v>120</v>
          </cell>
          <cell r="K66">
            <v>2542</v>
          </cell>
          <cell r="L66">
            <v>61008</v>
          </cell>
          <cell r="M66">
            <v>0</v>
          </cell>
          <cell r="N66">
            <v>0</v>
          </cell>
          <cell r="O66">
            <v>1400</v>
          </cell>
          <cell r="P66">
            <v>33600</v>
          </cell>
        </row>
        <row r="67">
          <cell r="A67">
            <v>10</v>
          </cell>
          <cell r="B67" t="str">
            <v xml:space="preserve"> PVC CONDUIT, THICK WALL, CNS1302 SCH. B , 2"</v>
          </cell>
          <cell r="C67">
            <v>800</v>
          </cell>
          <cell r="D67" t="str">
            <v>M</v>
          </cell>
          <cell r="E67">
            <v>38</v>
          </cell>
          <cell r="F67">
            <v>30400</v>
          </cell>
          <cell r="G67">
            <v>0</v>
          </cell>
          <cell r="H67">
            <v>0</v>
          </cell>
          <cell r="I67">
            <v>0.3</v>
          </cell>
          <cell r="J67">
            <v>240</v>
          </cell>
          <cell r="K67">
            <v>38</v>
          </cell>
          <cell r="L67">
            <v>30400</v>
          </cell>
          <cell r="M67">
            <v>0</v>
          </cell>
          <cell r="N67">
            <v>0</v>
          </cell>
          <cell r="O67">
            <v>84</v>
          </cell>
          <cell r="P67">
            <v>67200</v>
          </cell>
          <cell r="Q67">
            <v>0</v>
          </cell>
        </row>
        <row r="68">
          <cell r="A68">
            <v>11</v>
          </cell>
          <cell r="B68" t="str">
            <v xml:space="preserve"> PVC CONDUIT, THICK WALL, CNS1302 SCH. B , 6"</v>
          </cell>
          <cell r="C68">
            <v>800</v>
          </cell>
          <cell r="D68" t="str">
            <v>M</v>
          </cell>
          <cell r="E68">
            <v>242</v>
          </cell>
          <cell r="F68">
            <v>193600</v>
          </cell>
          <cell r="G68">
            <v>0</v>
          </cell>
          <cell r="H68">
            <v>0</v>
          </cell>
          <cell r="I68">
            <v>0.68</v>
          </cell>
          <cell r="J68">
            <v>544</v>
          </cell>
          <cell r="K68">
            <v>242</v>
          </cell>
          <cell r="L68">
            <v>193600</v>
          </cell>
          <cell r="M68">
            <v>0</v>
          </cell>
          <cell r="N68">
            <v>0</v>
          </cell>
          <cell r="O68">
            <v>190</v>
          </cell>
          <cell r="P68">
            <v>152000</v>
          </cell>
          <cell r="Q68">
            <v>0</v>
          </cell>
        </row>
        <row r="69">
          <cell r="A69">
            <v>12</v>
          </cell>
          <cell r="B69" t="str">
            <v xml:space="preserve"> EXCAVATION</v>
          </cell>
          <cell r="C69">
            <v>350</v>
          </cell>
          <cell r="D69" t="str">
            <v>M3</v>
          </cell>
          <cell r="E69" t="str">
            <v>M+L</v>
          </cell>
          <cell r="F69" t="str">
            <v>M+L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 t="str">
            <v>M+L</v>
          </cell>
          <cell r="L69" t="str">
            <v>M+L</v>
          </cell>
          <cell r="M69">
            <v>0</v>
          </cell>
          <cell r="N69">
            <v>0</v>
          </cell>
          <cell r="O69">
            <v>60</v>
          </cell>
          <cell r="P69">
            <v>21000</v>
          </cell>
          <cell r="Q69">
            <v>0</v>
          </cell>
        </row>
        <row r="70">
          <cell r="A70">
            <v>13</v>
          </cell>
          <cell r="B70" t="str">
            <v xml:space="preserve"> BACKFILL</v>
          </cell>
          <cell r="C70">
            <v>250</v>
          </cell>
          <cell r="D70" t="str">
            <v>M3</v>
          </cell>
          <cell r="E70" t="str">
            <v>M+L</v>
          </cell>
          <cell r="F70" t="str">
            <v>M+L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 t="str">
            <v>M+L</v>
          </cell>
          <cell r="L70" t="str">
            <v>M+L</v>
          </cell>
          <cell r="M70">
            <v>0</v>
          </cell>
          <cell r="N70">
            <v>0</v>
          </cell>
          <cell r="O70">
            <v>100</v>
          </cell>
          <cell r="P70">
            <v>25000</v>
          </cell>
          <cell r="Q70">
            <v>0</v>
          </cell>
        </row>
        <row r="71">
          <cell r="A71">
            <v>14</v>
          </cell>
          <cell r="B71" t="str">
            <v xml:space="preserve"> CONCRETE FOR DUCT BANK 2000 PSI</v>
          </cell>
          <cell r="C71">
            <v>100</v>
          </cell>
          <cell r="D71" t="str">
            <v>M3</v>
          </cell>
          <cell r="E71" t="str">
            <v>M+L</v>
          </cell>
          <cell r="F71" t="str">
            <v>M+L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 t="str">
            <v>M+L</v>
          </cell>
          <cell r="L71" t="str">
            <v>M+L</v>
          </cell>
          <cell r="M71">
            <v>0</v>
          </cell>
          <cell r="N71">
            <v>0</v>
          </cell>
          <cell r="O71">
            <v>1700</v>
          </cell>
          <cell r="P71">
            <v>170000</v>
          </cell>
          <cell r="Q71">
            <v>0</v>
          </cell>
        </row>
        <row r="72">
          <cell r="A72">
            <v>15</v>
          </cell>
          <cell r="B72" t="str">
            <v xml:space="preserve"> RED COLORED OXIDE</v>
          </cell>
          <cell r="C72">
            <v>900</v>
          </cell>
          <cell r="D72" t="str">
            <v>KG</v>
          </cell>
          <cell r="E72" t="str">
            <v>M+L</v>
          </cell>
          <cell r="F72" t="str">
            <v>M+L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 t="str">
            <v>M+L</v>
          </cell>
          <cell r="L72" t="str">
            <v>M+L</v>
          </cell>
          <cell r="M72">
            <v>0</v>
          </cell>
          <cell r="N72">
            <v>0</v>
          </cell>
          <cell r="O72">
            <v>60</v>
          </cell>
          <cell r="P72">
            <v>54000</v>
          </cell>
          <cell r="Q72">
            <v>0</v>
          </cell>
        </row>
        <row r="73">
          <cell r="A73">
            <v>16</v>
          </cell>
          <cell r="B73" t="str">
            <v xml:space="preserve"> DISPOSAL</v>
          </cell>
          <cell r="C73">
            <v>100</v>
          </cell>
          <cell r="D73" t="str">
            <v>M3</v>
          </cell>
          <cell r="E73" t="str">
            <v>M+L</v>
          </cell>
          <cell r="F73" t="str">
            <v>M+L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 t="str">
            <v>M+L</v>
          </cell>
          <cell r="L73" t="str">
            <v>M+L</v>
          </cell>
          <cell r="M73">
            <v>0</v>
          </cell>
          <cell r="N73">
            <v>0</v>
          </cell>
          <cell r="O73">
            <v>220</v>
          </cell>
          <cell r="P73">
            <v>22000</v>
          </cell>
          <cell r="Q73">
            <v>0</v>
          </cell>
        </row>
        <row r="74">
          <cell r="A74">
            <v>17</v>
          </cell>
          <cell r="B74" t="str">
            <v xml:space="preserve"> FORMWORK</v>
          </cell>
          <cell r="C74">
            <v>300</v>
          </cell>
          <cell r="D74" t="str">
            <v>M2</v>
          </cell>
          <cell r="E74" t="str">
            <v>M+L</v>
          </cell>
          <cell r="F74" t="str">
            <v>M+L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 t="str">
            <v>M+L</v>
          </cell>
          <cell r="L74" t="str">
            <v>M+L</v>
          </cell>
          <cell r="M74">
            <v>0</v>
          </cell>
          <cell r="N74">
            <v>0</v>
          </cell>
          <cell r="O74">
            <v>360</v>
          </cell>
          <cell r="P74">
            <v>108000</v>
          </cell>
          <cell r="Q74">
            <v>0</v>
          </cell>
        </row>
        <row r="75">
          <cell r="A75">
            <v>18</v>
          </cell>
          <cell r="B75" t="str">
            <v xml:space="preserve"> RE-BAR</v>
          </cell>
          <cell r="C75">
            <v>1900</v>
          </cell>
          <cell r="D75" t="str">
            <v>KG</v>
          </cell>
          <cell r="E75" t="str">
            <v>M+L</v>
          </cell>
          <cell r="F75" t="str">
            <v>M+L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 t="str">
            <v>M+L</v>
          </cell>
          <cell r="L75" t="str">
            <v>M+L</v>
          </cell>
          <cell r="M75">
            <v>0</v>
          </cell>
          <cell r="N75">
            <v>0</v>
          </cell>
          <cell r="O75">
            <v>16</v>
          </cell>
          <cell r="P75">
            <v>30400</v>
          </cell>
          <cell r="Q75">
            <v>0</v>
          </cell>
        </row>
        <row r="76">
          <cell r="A76">
            <v>19</v>
          </cell>
          <cell r="B76" t="str">
            <v xml:space="preserve"> COMPOND FOR WATER SEALING(IN MH.)</v>
          </cell>
          <cell r="C76">
            <v>125</v>
          </cell>
          <cell r="D76" t="str">
            <v>KG</v>
          </cell>
          <cell r="E76" t="str">
            <v>M+L</v>
          </cell>
          <cell r="F76" t="str">
            <v>M+L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 t="str">
            <v>M+L</v>
          </cell>
          <cell r="L76" t="str">
            <v>M+L</v>
          </cell>
          <cell r="M76">
            <v>0</v>
          </cell>
          <cell r="N76">
            <v>0</v>
          </cell>
          <cell r="O76">
            <v>200</v>
          </cell>
          <cell r="P76">
            <v>25000</v>
          </cell>
          <cell r="Q76">
            <v>0</v>
          </cell>
        </row>
        <row r="77">
          <cell r="A77">
            <v>20</v>
          </cell>
          <cell r="B77" t="str">
            <v xml:space="preserve"> MISCELLANEOUS </v>
          </cell>
          <cell r="C77">
            <v>1</v>
          </cell>
          <cell r="D77" t="str">
            <v>LOT</v>
          </cell>
          <cell r="E77">
            <v>31995.239999999998</v>
          </cell>
          <cell r="F77">
            <v>31995</v>
          </cell>
          <cell r="G77">
            <v>0</v>
          </cell>
          <cell r="H77">
            <v>0</v>
          </cell>
          <cell r="I77">
            <v>32.85</v>
          </cell>
          <cell r="J77">
            <v>33</v>
          </cell>
          <cell r="K77">
            <v>31995</v>
          </cell>
          <cell r="L77">
            <v>31995</v>
          </cell>
          <cell r="M77">
            <v>0</v>
          </cell>
          <cell r="N77">
            <v>0</v>
          </cell>
          <cell r="O77">
            <v>9198</v>
          </cell>
          <cell r="P77">
            <v>9198</v>
          </cell>
        </row>
        <row r="78">
          <cell r="B78" t="str">
            <v>SUB-TOTAL : (ALT-2)</v>
          </cell>
          <cell r="C78">
            <v>0</v>
          </cell>
          <cell r="D78">
            <v>0</v>
          </cell>
          <cell r="E78">
            <v>0</v>
          </cell>
          <cell r="F78">
            <v>7206503</v>
          </cell>
          <cell r="G78">
            <v>0</v>
          </cell>
          <cell r="H78">
            <v>0</v>
          </cell>
          <cell r="I78">
            <v>0</v>
          </cell>
          <cell r="J78">
            <v>2052</v>
          </cell>
          <cell r="K78">
            <v>0</v>
          </cell>
          <cell r="L78">
            <v>7206503</v>
          </cell>
          <cell r="M78">
            <v>0</v>
          </cell>
          <cell r="N78">
            <v>0</v>
          </cell>
          <cell r="O78">
            <v>0</v>
          </cell>
          <cell r="P78">
            <v>1030498</v>
          </cell>
          <cell r="Q78">
            <v>2052</v>
          </cell>
        </row>
        <row r="80">
          <cell r="F80">
            <v>0</v>
          </cell>
        </row>
        <row r="82">
          <cell r="A82" t="str">
            <v xml:space="preserve">  A.</v>
          </cell>
          <cell r="B82" t="str">
            <v xml:space="preserve"> POWER EQUIPMENT </v>
          </cell>
          <cell r="C82" t="str">
            <v xml:space="preserve"> </v>
          </cell>
          <cell r="D82" t="str">
            <v xml:space="preserve"> 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</row>
        <row r="83"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  <row r="84">
          <cell r="A84" t="str">
            <v>*</v>
          </cell>
          <cell r="B84" t="str">
            <v>DWG. NO. XK11A-0000-01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1.85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</row>
        <row r="85">
          <cell r="A85" t="str">
            <v>A.1</v>
          </cell>
          <cell r="B85" t="str">
            <v>161KV SWITCHGEAR AREA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</row>
        <row r="86">
          <cell r="A86" t="str">
            <v>A.1.1</v>
          </cell>
          <cell r="B86" t="str">
            <v xml:space="preserve">  161KV SF6 GIS ,1250A 50KA , 2 BAYS ,W/ GCB, DS, ES, MOF, LA, CT…..</v>
          </cell>
          <cell r="C86">
            <v>1</v>
          </cell>
          <cell r="D86" t="str">
            <v>SET</v>
          </cell>
          <cell r="E86">
            <v>50540000</v>
          </cell>
          <cell r="F86">
            <v>50540000</v>
          </cell>
          <cell r="G86">
            <v>0</v>
          </cell>
          <cell r="H86">
            <v>0</v>
          </cell>
          <cell r="I86">
            <v>4038</v>
          </cell>
          <cell r="J86">
            <v>4038</v>
          </cell>
          <cell r="K86">
            <v>50540000</v>
          </cell>
          <cell r="L86">
            <v>50540000</v>
          </cell>
          <cell r="M86">
            <v>0</v>
          </cell>
          <cell r="N86">
            <v>0</v>
          </cell>
          <cell r="O86">
            <v>1620000</v>
          </cell>
          <cell r="P86">
            <v>1620000</v>
          </cell>
        </row>
        <row r="87">
          <cell r="A87" t="str">
            <v>A.1.2</v>
          </cell>
          <cell r="B87" t="str">
            <v xml:space="preserve">  RELAY &amp; CONTROL PANEL, FOR GIS PANEL ,W/CONTROL CABLE &amp; PILOTWIRE RL</v>
          </cell>
          <cell r="C87">
            <v>1</v>
          </cell>
          <cell r="D87" t="str">
            <v>LOT</v>
          </cell>
          <cell r="E87">
            <v>3412700</v>
          </cell>
          <cell r="F87">
            <v>3412700</v>
          </cell>
          <cell r="G87">
            <v>0</v>
          </cell>
          <cell r="H87">
            <v>0</v>
          </cell>
          <cell r="I87">
            <v>500</v>
          </cell>
          <cell r="J87">
            <v>500</v>
          </cell>
          <cell r="K87">
            <v>3412700</v>
          </cell>
          <cell r="L87">
            <v>3412700</v>
          </cell>
          <cell r="M87">
            <v>0</v>
          </cell>
          <cell r="N87">
            <v>0</v>
          </cell>
          <cell r="O87">
            <v>200000</v>
          </cell>
          <cell r="P87">
            <v>200000</v>
          </cell>
        </row>
        <row r="88">
          <cell r="A88" t="str">
            <v>A.1.3</v>
          </cell>
          <cell r="B88" t="str">
            <v xml:space="preserve">  161KV POWER CABLE  , 1/C 250 SQ.MM</v>
          </cell>
          <cell r="C88">
            <v>330</v>
          </cell>
          <cell r="D88" t="str">
            <v>M</v>
          </cell>
          <cell r="E88">
            <v>1680</v>
          </cell>
          <cell r="F88">
            <v>554400</v>
          </cell>
          <cell r="G88">
            <v>0</v>
          </cell>
          <cell r="H88">
            <v>0</v>
          </cell>
          <cell r="I88">
            <v>1.1519999999999999</v>
          </cell>
          <cell r="J88">
            <v>380</v>
          </cell>
          <cell r="K88">
            <v>1680</v>
          </cell>
          <cell r="L88">
            <v>554400</v>
          </cell>
          <cell r="M88">
            <v>0</v>
          </cell>
          <cell r="N88">
            <v>0</v>
          </cell>
          <cell r="O88">
            <v>323</v>
          </cell>
          <cell r="P88">
            <v>106590</v>
          </cell>
        </row>
        <row r="89">
          <cell r="A89" t="str">
            <v>A.1.4</v>
          </cell>
          <cell r="B89" t="str">
            <v xml:space="preserve">  161KV TERMINATION KIT, HEAT SHRINKABLE TYPE , 1/C 250 SQ.MM</v>
          </cell>
          <cell r="C89">
            <v>12</v>
          </cell>
          <cell r="D89" t="str">
            <v>SET</v>
          </cell>
          <cell r="E89">
            <v>210000</v>
          </cell>
          <cell r="F89">
            <v>2520000</v>
          </cell>
          <cell r="G89">
            <v>0</v>
          </cell>
          <cell r="H89">
            <v>0</v>
          </cell>
          <cell r="I89">
            <v>133</v>
          </cell>
          <cell r="J89">
            <v>1596</v>
          </cell>
          <cell r="K89">
            <v>210000</v>
          </cell>
          <cell r="L89">
            <v>2520000</v>
          </cell>
          <cell r="M89">
            <v>0</v>
          </cell>
          <cell r="N89">
            <v>0</v>
          </cell>
          <cell r="O89">
            <v>53200</v>
          </cell>
          <cell r="P89">
            <v>638400</v>
          </cell>
        </row>
        <row r="90">
          <cell r="A90" t="str">
            <v>A.1.5</v>
          </cell>
          <cell r="B90" t="str">
            <v xml:space="preserve">  MAIN POWER TRANSFORMER W/NGR &amp; LA*3, OIL-IMMERSED , 161KV/6.9KV 30/40MVA</v>
          </cell>
          <cell r="C90">
            <v>2</v>
          </cell>
          <cell r="D90" t="str">
            <v>SET</v>
          </cell>
          <cell r="E90">
            <v>10460000</v>
          </cell>
          <cell r="F90">
            <v>20920000</v>
          </cell>
          <cell r="G90">
            <v>0</v>
          </cell>
          <cell r="H90">
            <v>0</v>
          </cell>
          <cell r="I90">
            <v>595</v>
          </cell>
          <cell r="J90">
            <v>1190</v>
          </cell>
          <cell r="K90">
            <v>10460000</v>
          </cell>
          <cell r="L90">
            <v>20920000</v>
          </cell>
          <cell r="M90">
            <v>0</v>
          </cell>
          <cell r="N90">
            <v>0</v>
          </cell>
          <cell r="O90">
            <v>238000</v>
          </cell>
          <cell r="P90">
            <v>476000</v>
          </cell>
        </row>
        <row r="91">
          <cell r="A91" t="str">
            <v>A.1.6</v>
          </cell>
          <cell r="B91" t="str">
            <v xml:space="preserve">  6.9KV BUS DUCT , 4000A INDOOR/OUTDOOR , 8M LG , 40KA</v>
          </cell>
          <cell r="C91">
            <v>2</v>
          </cell>
          <cell r="D91" t="str">
            <v>SET</v>
          </cell>
          <cell r="E91">
            <v>840000</v>
          </cell>
          <cell r="F91">
            <v>1680000</v>
          </cell>
          <cell r="G91">
            <v>0</v>
          </cell>
          <cell r="H91">
            <v>0</v>
          </cell>
          <cell r="I91">
            <v>80</v>
          </cell>
          <cell r="J91">
            <v>160</v>
          </cell>
          <cell r="K91">
            <v>840000</v>
          </cell>
          <cell r="L91">
            <v>1680000</v>
          </cell>
          <cell r="M91">
            <v>0</v>
          </cell>
          <cell r="N91">
            <v>0</v>
          </cell>
          <cell r="O91">
            <v>22400</v>
          </cell>
          <cell r="P91">
            <v>44800</v>
          </cell>
        </row>
        <row r="92">
          <cell r="A92" t="str">
            <v>A.2.1</v>
          </cell>
          <cell r="B92" t="str">
            <v>SUB-TOTAL (A.1)</v>
          </cell>
          <cell r="C92">
            <v>3</v>
          </cell>
          <cell r="D92" t="str">
            <v>PNL</v>
          </cell>
          <cell r="E92">
            <v>1300000</v>
          </cell>
          <cell r="F92">
            <v>79627100</v>
          </cell>
          <cell r="G92">
            <v>0</v>
          </cell>
          <cell r="H92">
            <v>0</v>
          </cell>
          <cell r="I92">
            <v>0</v>
          </cell>
          <cell r="J92">
            <v>7864</v>
          </cell>
          <cell r="K92">
            <v>0</v>
          </cell>
          <cell r="L92">
            <v>79627100</v>
          </cell>
          <cell r="M92">
            <v>0</v>
          </cell>
          <cell r="N92">
            <v>0</v>
          </cell>
          <cell r="O92">
            <v>0</v>
          </cell>
          <cell r="P92">
            <v>3085790</v>
          </cell>
          <cell r="Q92">
            <v>0</v>
          </cell>
        </row>
        <row r="93">
          <cell r="A93" t="str">
            <v xml:space="preserve">  J.</v>
          </cell>
          <cell r="B93" t="str">
            <v>U/G CONDUIT BANK</v>
          </cell>
          <cell r="C93">
            <v>2850</v>
          </cell>
          <cell r="D93" t="str">
            <v>M3</v>
          </cell>
          <cell r="E93">
            <v>2070.4561403508774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</row>
        <row r="94">
          <cell r="A94" t="str">
            <v>*</v>
          </cell>
          <cell r="B94" t="str">
            <v>DWG. NO. XK11A-0000-02, 03 , 04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</row>
        <row r="95">
          <cell r="A95" t="str">
            <v xml:space="preserve">   A.2</v>
          </cell>
          <cell r="B95" t="str">
            <v>MAIN SUBSTATION (公共設施)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</row>
        <row r="96">
          <cell r="A96" t="str">
            <v>A.2.1</v>
          </cell>
          <cell r="B96" t="str">
            <v xml:space="preserve">  6.9KV VCB 4000A 40KA , SWITCHGEAR INCOMING &amp; TIE PANEL </v>
          </cell>
          <cell r="C96">
            <v>3</v>
          </cell>
          <cell r="D96" t="str">
            <v>PNL</v>
          </cell>
          <cell r="E96">
            <v>1300000</v>
          </cell>
          <cell r="F96">
            <v>3900000</v>
          </cell>
          <cell r="G96">
            <v>0</v>
          </cell>
          <cell r="H96">
            <v>0</v>
          </cell>
          <cell r="I96">
            <v>30</v>
          </cell>
          <cell r="J96">
            <v>90</v>
          </cell>
          <cell r="K96">
            <v>1300000</v>
          </cell>
          <cell r="L96">
            <v>3900000</v>
          </cell>
          <cell r="M96">
            <v>0</v>
          </cell>
          <cell r="N96">
            <v>0</v>
          </cell>
          <cell r="O96">
            <v>8400</v>
          </cell>
          <cell r="P96">
            <v>25200</v>
          </cell>
        </row>
        <row r="97">
          <cell r="A97" t="str">
            <v>A.2.2</v>
          </cell>
          <cell r="B97" t="str">
            <v xml:space="preserve">  6.9KV VCB 1250A 40KA , SWITCHGEAR FEEDER PANEL </v>
          </cell>
          <cell r="C97">
            <v>6</v>
          </cell>
          <cell r="D97" t="str">
            <v>PNL</v>
          </cell>
          <cell r="E97">
            <v>750000</v>
          </cell>
          <cell r="F97">
            <v>4500000</v>
          </cell>
          <cell r="G97">
            <v>0</v>
          </cell>
          <cell r="H97">
            <v>0</v>
          </cell>
          <cell r="I97">
            <v>20</v>
          </cell>
          <cell r="J97">
            <v>120</v>
          </cell>
          <cell r="K97">
            <v>750000</v>
          </cell>
          <cell r="L97">
            <v>4500000</v>
          </cell>
          <cell r="M97">
            <v>0</v>
          </cell>
          <cell r="N97">
            <v>0</v>
          </cell>
          <cell r="O97">
            <v>5600</v>
          </cell>
          <cell r="P97">
            <v>33600</v>
          </cell>
        </row>
        <row r="98">
          <cell r="A98" t="str">
            <v>A.2.3</v>
          </cell>
          <cell r="B98" t="str">
            <v xml:space="preserve">  6.9KV 500KVA , W/GCS , CAPACIATOR PANEL</v>
          </cell>
          <cell r="C98">
            <v>2</v>
          </cell>
          <cell r="D98" t="str">
            <v>PNL</v>
          </cell>
          <cell r="E98">
            <v>600000</v>
          </cell>
          <cell r="F98">
            <v>1200000</v>
          </cell>
          <cell r="G98">
            <v>0</v>
          </cell>
          <cell r="H98">
            <v>0</v>
          </cell>
          <cell r="I98">
            <v>20</v>
          </cell>
          <cell r="J98">
            <v>40</v>
          </cell>
          <cell r="K98">
            <v>600000</v>
          </cell>
          <cell r="L98">
            <v>1200000</v>
          </cell>
          <cell r="M98">
            <v>0</v>
          </cell>
          <cell r="N98">
            <v>0</v>
          </cell>
          <cell r="O98">
            <v>5600</v>
          </cell>
          <cell r="P98">
            <v>11200</v>
          </cell>
        </row>
        <row r="99">
          <cell r="A99" t="str">
            <v>A.2.4</v>
          </cell>
          <cell r="B99" t="str">
            <v xml:space="preserve">  CAST RESIN DRY TYPE TR. , IP20 ENCLOSURE , 3 PHASE 6.9KV/480V ,1000KVA </v>
          </cell>
          <cell r="C99">
            <v>2</v>
          </cell>
          <cell r="D99" t="str">
            <v>SET</v>
          </cell>
          <cell r="E99">
            <v>410000</v>
          </cell>
          <cell r="F99">
            <v>820000</v>
          </cell>
          <cell r="G99">
            <v>0</v>
          </cell>
          <cell r="H99">
            <v>0</v>
          </cell>
          <cell r="I99">
            <v>108</v>
          </cell>
          <cell r="J99">
            <v>216</v>
          </cell>
          <cell r="K99">
            <v>410000</v>
          </cell>
          <cell r="L99">
            <v>820000</v>
          </cell>
          <cell r="M99">
            <v>0</v>
          </cell>
          <cell r="N99">
            <v>0</v>
          </cell>
          <cell r="O99">
            <v>30240</v>
          </cell>
          <cell r="P99">
            <v>60480</v>
          </cell>
        </row>
        <row r="100">
          <cell r="A100" t="str">
            <v>A.2.5</v>
          </cell>
          <cell r="B100" t="str">
            <v xml:space="preserve">  480V BUS DUCT, 3PH 3W, 1600A INDOOR, 30KA , 6M LG</v>
          </cell>
          <cell r="C100">
            <v>2</v>
          </cell>
          <cell r="D100" t="str">
            <v>SET</v>
          </cell>
          <cell r="E100">
            <v>210000</v>
          </cell>
          <cell r="F100">
            <v>420000</v>
          </cell>
          <cell r="G100">
            <v>0</v>
          </cell>
          <cell r="H100">
            <v>0</v>
          </cell>
          <cell r="I100">
            <v>36</v>
          </cell>
          <cell r="J100">
            <v>72</v>
          </cell>
          <cell r="K100">
            <v>210000</v>
          </cell>
          <cell r="L100">
            <v>420000</v>
          </cell>
          <cell r="M100">
            <v>0</v>
          </cell>
          <cell r="N100">
            <v>0</v>
          </cell>
          <cell r="O100">
            <v>10080</v>
          </cell>
          <cell r="P100">
            <v>20160</v>
          </cell>
        </row>
        <row r="101">
          <cell r="A101" t="str">
            <v>A.2.6</v>
          </cell>
          <cell r="B101" t="str">
            <v xml:space="preserve">  480V SWGR , 30KA, INCOMING ACB1600Ax2PNL &amp; TIE ACB1600A </v>
          </cell>
          <cell r="C101">
            <v>1</v>
          </cell>
          <cell r="D101" t="str">
            <v>LOT</v>
          </cell>
          <cell r="E101">
            <v>1100000</v>
          </cell>
          <cell r="F101">
            <v>1100000</v>
          </cell>
          <cell r="G101">
            <v>0</v>
          </cell>
          <cell r="H101">
            <v>0</v>
          </cell>
          <cell r="I101">
            <v>60</v>
          </cell>
          <cell r="J101">
            <v>60</v>
          </cell>
          <cell r="K101">
            <v>1100000</v>
          </cell>
          <cell r="L101">
            <v>1100000</v>
          </cell>
          <cell r="M101">
            <v>0</v>
          </cell>
          <cell r="N101">
            <v>0</v>
          </cell>
          <cell r="O101">
            <v>16800</v>
          </cell>
          <cell r="P101">
            <v>16800</v>
          </cell>
        </row>
        <row r="102">
          <cell r="A102" t="str">
            <v>A.2.7</v>
          </cell>
          <cell r="B102" t="str">
            <v xml:space="preserve">  480V MCC SINGLE FACE , 30KA</v>
          </cell>
          <cell r="C102">
            <v>7</v>
          </cell>
          <cell r="D102" t="str">
            <v>PNL</v>
          </cell>
          <cell r="E102">
            <v>120000</v>
          </cell>
          <cell r="F102">
            <v>840000</v>
          </cell>
          <cell r="G102">
            <v>0</v>
          </cell>
          <cell r="H102">
            <v>0</v>
          </cell>
          <cell r="I102">
            <v>15</v>
          </cell>
          <cell r="J102">
            <v>105</v>
          </cell>
          <cell r="K102">
            <v>120000</v>
          </cell>
          <cell r="L102">
            <v>840000</v>
          </cell>
          <cell r="M102">
            <v>0</v>
          </cell>
          <cell r="N102">
            <v>0</v>
          </cell>
          <cell r="O102">
            <v>4200</v>
          </cell>
          <cell r="P102">
            <v>29400</v>
          </cell>
        </row>
        <row r="103">
          <cell r="B103" t="str">
            <v>SUB-TOTAL (A.2)</v>
          </cell>
          <cell r="C103">
            <v>0</v>
          </cell>
          <cell r="D103">
            <v>0</v>
          </cell>
          <cell r="E103">
            <v>0</v>
          </cell>
          <cell r="F103">
            <v>12780000</v>
          </cell>
          <cell r="G103">
            <v>0</v>
          </cell>
          <cell r="H103">
            <v>0</v>
          </cell>
          <cell r="I103">
            <v>0</v>
          </cell>
          <cell r="J103">
            <v>703</v>
          </cell>
          <cell r="K103">
            <v>0</v>
          </cell>
          <cell r="L103">
            <v>12780000</v>
          </cell>
          <cell r="M103">
            <v>0</v>
          </cell>
          <cell r="N103">
            <v>0</v>
          </cell>
          <cell r="O103">
            <v>0</v>
          </cell>
          <cell r="P103">
            <v>196840</v>
          </cell>
        </row>
        <row r="104">
          <cell r="A104" t="str">
            <v>A.4.1</v>
          </cell>
          <cell r="B104" t="str">
            <v xml:space="preserve">  6.9KV VCB 1250A 40KA , SWITCHGEAR INCOMING &amp; TIe PANEL &amp; FEEDER PANEL</v>
          </cell>
          <cell r="C104">
            <v>5</v>
          </cell>
          <cell r="D104" t="str">
            <v>PNL</v>
          </cell>
          <cell r="E104">
            <v>800000</v>
          </cell>
          <cell r="F104">
            <v>4000000</v>
          </cell>
        </row>
        <row r="105">
          <cell r="A105" t="str">
            <v>*</v>
          </cell>
          <cell r="B105" t="str">
            <v>DWG. NO. XK11A-0000-05,06,07,08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</row>
        <row r="106">
          <cell r="A106" t="str">
            <v xml:space="preserve">   A.3</v>
          </cell>
          <cell r="B106" t="str">
            <v>NO.1 SUBSTATION (場區)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</row>
        <row r="107">
          <cell r="A107" t="str">
            <v>A.3.1</v>
          </cell>
          <cell r="B107" t="str">
            <v xml:space="preserve">  6.9KV VCB 1250A 40KA , SWITCHGEAR INCOMING &amp; TIE PANEL &amp; FEEDER PANEL</v>
          </cell>
          <cell r="C107">
            <v>5</v>
          </cell>
          <cell r="D107" t="str">
            <v>PNL</v>
          </cell>
          <cell r="E107">
            <v>800000</v>
          </cell>
          <cell r="F107">
            <v>4000000</v>
          </cell>
          <cell r="G107">
            <v>0</v>
          </cell>
          <cell r="H107">
            <v>0</v>
          </cell>
          <cell r="I107">
            <v>20</v>
          </cell>
          <cell r="J107">
            <v>100</v>
          </cell>
          <cell r="K107">
            <v>800000</v>
          </cell>
          <cell r="L107">
            <v>4000000</v>
          </cell>
          <cell r="M107">
            <v>0</v>
          </cell>
          <cell r="N107">
            <v>0</v>
          </cell>
          <cell r="O107">
            <v>5600</v>
          </cell>
          <cell r="P107">
            <v>28000</v>
          </cell>
        </row>
        <row r="108">
          <cell r="A108" t="str">
            <v>A.3.2</v>
          </cell>
          <cell r="B108" t="str">
            <v xml:space="preserve">  6.9KV GCS ,  NEMA CLASS E2 , MCC PANEL</v>
          </cell>
          <cell r="C108">
            <v>10</v>
          </cell>
          <cell r="D108" t="str">
            <v>PNL</v>
          </cell>
          <cell r="E108">
            <v>500000</v>
          </cell>
          <cell r="F108">
            <v>5000000</v>
          </cell>
          <cell r="G108">
            <v>0</v>
          </cell>
          <cell r="H108">
            <v>0</v>
          </cell>
          <cell r="I108">
            <v>20</v>
          </cell>
          <cell r="J108">
            <v>200</v>
          </cell>
          <cell r="K108">
            <v>500000</v>
          </cell>
          <cell r="L108">
            <v>5000000</v>
          </cell>
          <cell r="M108">
            <v>0</v>
          </cell>
          <cell r="N108">
            <v>0</v>
          </cell>
          <cell r="O108">
            <v>5600</v>
          </cell>
          <cell r="P108">
            <v>56000</v>
          </cell>
        </row>
        <row r="109">
          <cell r="A109" t="str">
            <v>A.3.3</v>
          </cell>
          <cell r="B109" t="str">
            <v xml:space="preserve">  6.9KV 500KVA , W/GCS , CAPACIATOR PANEL</v>
          </cell>
          <cell r="C109">
            <v>8</v>
          </cell>
          <cell r="D109" t="str">
            <v>PNL</v>
          </cell>
          <cell r="E109">
            <v>600000</v>
          </cell>
          <cell r="F109">
            <v>4800000</v>
          </cell>
          <cell r="G109">
            <v>0</v>
          </cell>
          <cell r="H109">
            <v>0</v>
          </cell>
          <cell r="I109">
            <v>20</v>
          </cell>
          <cell r="J109">
            <v>160</v>
          </cell>
          <cell r="K109">
            <v>600000</v>
          </cell>
          <cell r="L109">
            <v>4800000</v>
          </cell>
          <cell r="M109">
            <v>0</v>
          </cell>
          <cell r="N109">
            <v>0</v>
          </cell>
          <cell r="O109">
            <v>5600</v>
          </cell>
          <cell r="P109">
            <v>44800</v>
          </cell>
        </row>
        <row r="110">
          <cell r="A110" t="str">
            <v>A.3.4</v>
          </cell>
          <cell r="B110" t="str">
            <v xml:space="preserve">  CAST RESIN DRY TYPE TR. , IP20 ENCLOSURE , 3 PHASE 6.9KV/480V ,2000/2500KVA </v>
          </cell>
          <cell r="C110">
            <v>2</v>
          </cell>
          <cell r="D110" t="str">
            <v>SET</v>
          </cell>
          <cell r="E110">
            <v>652000</v>
          </cell>
          <cell r="F110">
            <v>1304000</v>
          </cell>
          <cell r="G110">
            <v>0</v>
          </cell>
          <cell r="H110">
            <v>0</v>
          </cell>
          <cell r="I110">
            <v>170</v>
          </cell>
          <cell r="J110">
            <v>340</v>
          </cell>
          <cell r="K110">
            <v>652000</v>
          </cell>
          <cell r="L110">
            <v>1304000</v>
          </cell>
          <cell r="M110">
            <v>0</v>
          </cell>
          <cell r="N110">
            <v>0</v>
          </cell>
          <cell r="O110">
            <v>47600</v>
          </cell>
          <cell r="P110">
            <v>95200</v>
          </cell>
        </row>
        <row r="111">
          <cell r="A111" t="str">
            <v>A.3.5</v>
          </cell>
          <cell r="B111" t="str">
            <v xml:space="preserve">  480V BUS DUCT, 3PH 3W, 4000A INDOOR, 65KA , 6M LG</v>
          </cell>
          <cell r="C111">
            <v>2</v>
          </cell>
          <cell r="D111" t="str">
            <v>SET</v>
          </cell>
          <cell r="E111">
            <v>350000</v>
          </cell>
          <cell r="F111">
            <v>700000</v>
          </cell>
          <cell r="G111">
            <v>0</v>
          </cell>
          <cell r="H111">
            <v>0</v>
          </cell>
          <cell r="I111">
            <v>36</v>
          </cell>
          <cell r="J111">
            <v>72</v>
          </cell>
          <cell r="K111">
            <v>350000</v>
          </cell>
          <cell r="L111">
            <v>700000</v>
          </cell>
          <cell r="M111">
            <v>0</v>
          </cell>
          <cell r="N111">
            <v>0</v>
          </cell>
          <cell r="O111">
            <v>10080</v>
          </cell>
          <cell r="P111">
            <v>20160</v>
          </cell>
        </row>
        <row r="112">
          <cell r="A112" t="str">
            <v>A.3.6</v>
          </cell>
          <cell r="B112" t="str">
            <v xml:space="preserve">  480V SWGR , 65KA, INCOMING ACB4000Ax2PNL &amp; TIE ACB4000A</v>
          </cell>
          <cell r="C112">
            <v>1</v>
          </cell>
          <cell r="D112" t="str">
            <v>LOT</v>
          </cell>
          <cell r="E112">
            <v>1830000</v>
          </cell>
          <cell r="F112">
            <v>1830000</v>
          </cell>
          <cell r="G112">
            <v>0</v>
          </cell>
          <cell r="H112">
            <v>0</v>
          </cell>
          <cell r="I112">
            <v>60</v>
          </cell>
          <cell r="J112">
            <v>60</v>
          </cell>
          <cell r="K112">
            <v>1830000</v>
          </cell>
          <cell r="L112">
            <v>1830000</v>
          </cell>
          <cell r="M112">
            <v>0</v>
          </cell>
          <cell r="N112">
            <v>0</v>
          </cell>
          <cell r="O112">
            <v>16800</v>
          </cell>
          <cell r="P112">
            <v>16800</v>
          </cell>
        </row>
        <row r="113">
          <cell r="A113" t="str">
            <v>A.3.7</v>
          </cell>
          <cell r="B113" t="str">
            <v xml:space="preserve">  480V MCC SINGLE FACE , 65KA</v>
          </cell>
          <cell r="C113">
            <v>19</v>
          </cell>
          <cell r="D113" t="str">
            <v>PNL</v>
          </cell>
          <cell r="E113">
            <v>160000</v>
          </cell>
          <cell r="F113">
            <v>3040000</v>
          </cell>
          <cell r="G113">
            <v>0</v>
          </cell>
          <cell r="H113">
            <v>0</v>
          </cell>
          <cell r="I113">
            <v>15</v>
          </cell>
          <cell r="J113">
            <v>285</v>
          </cell>
          <cell r="K113">
            <v>160000</v>
          </cell>
          <cell r="L113">
            <v>3040000</v>
          </cell>
          <cell r="M113">
            <v>0</v>
          </cell>
          <cell r="N113">
            <v>0</v>
          </cell>
          <cell r="O113">
            <v>4200</v>
          </cell>
          <cell r="P113">
            <v>79800</v>
          </cell>
        </row>
        <row r="114">
          <cell r="A114" t="str">
            <v>A.3.8</v>
          </cell>
          <cell r="B114" t="str">
            <v xml:space="preserve">  480V EMERGENCY SWGR , 65KA, 4000A ACB</v>
          </cell>
          <cell r="C114">
            <v>2</v>
          </cell>
          <cell r="D114" t="str">
            <v>PNL</v>
          </cell>
          <cell r="E114">
            <v>610000</v>
          </cell>
          <cell r="F114">
            <v>1220000</v>
          </cell>
          <cell r="G114">
            <v>0</v>
          </cell>
          <cell r="H114">
            <v>0</v>
          </cell>
          <cell r="I114">
            <v>20</v>
          </cell>
          <cell r="J114">
            <v>40</v>
          </cell>
          <cell r="K114">
            <v>610000</v>
          </cell>
          <cell r="L114">
            <v>1220000</v>
          </cell>
          <cell r="M114">
            <v>0</v>
          </cell>
          <cell r="N114">
            <v>0</v>
          </cell>
          <cell r="O114">
            <v>5600</v>
          </cell>
          <cell r="P114">
            <v>11200</v>
          </cell>
        </row>
        <row r="115">
          <cell r="A115" t="str">
            <v>A.3.9</v>
          </cell>
          <cell r="B115" t="str">
            <v xml:space="preserve">  480V EMERGENCY MCC SINGLE FACE , 40KA</v>
          </cell>
          <cell r="C115">
            <v>3</v>
          </cell>
          <cell r="D115" t="str">
            <v>PNL</v>
          </cell>
          <cell r="E115">
            <v>140000</v>
          </cell>
          <cell r="F115">
            <v>420000</v>
          </cell>
          <cell r="G115">
            <v>0</v>
          </cell>
          <cell r="H115">
            <v>0</v>
          </cell>
          <cell r="I115">
            <v>15</v>
          </cell>
          <cell r="J115">
            <v>45</v>
          </cell>
          <cell r="K115">
            <v>140000</v>
          </cell>
          <cell r="L115">
            <v>420000</v>
          </cell>
          <cell r="M115">
            <v>0</v>
          </cell>
          <cell r="N115">
            <v>0</v>
          </cell>
          <cell r="O115">
            <v>4200</v>
          </cell>
          <cell r="P115">
            <v>12600</v>
          </cell>
        </row>
        <row r="116">
          <cell r="B116" t="str">
            <v>SUB-TOTAL (A.3)</v>
          </cell>
          <cell r="C116">
            <v>0</v>
          </cell>
          <cell r="D116">
            <v>0</v>
          </cell>
          <cell r="E116">
            <v>0</v>
          </cell>
          <cell r="F116">
            <v>22314000</v>
          </cell>
          <cell r="G116">
            <v>0</v>
          </cell>
          <cell r="H116">
            <v>0</v>
          </cell>
          <cell r="I116">
            <v>0</v>
          </cell>
          <cell r="J116">
            <v>1302</v>
          </cell>
          <cell r="K116">
            <v>0</v>
          </cell>
          <cell r="L116">
            <v>22314000</v>
          </cell>
          <cell r="M116">
            <v>0</v>
          </cell>
          <cell r="N116">
            <v>0</v>
          </cell>
          <cell r="O116">
            <v>0</v>
          </cell>
          <cell r="P116">
            <v>364560</v>
          </cell>
        </row>
        <row r="117"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</row>
        <row r="118">
          <cell r="A118" t="str">
            <v>*</v>
          </cell>
          <cell r="B118" t="str">
            <v>DWG. NO. XK11A-0000-09,10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</row>
        <row r="119">
          <cell r="A119" t="str">
            <v xml:space="preserve">   A.4</v>
          </cell>
          <cell r="B119" t="str">
            <v>NO.2 SUBSTATION (碼頭區)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 t="str">
            <v xml:space="preserve">  6.9KV VCB 1250A , MCC PANEL</v>
          </cell>
        </row>
        <row r="120">
          <cell r="A120" t="str">
            <v>A.4.1</v>
          </cell>
          <cell r="B120" t="str">
            <v xml:space="preserve">  6.9KV VCB 1250A 40KA , SWITCHGEAR INCOMING &amp; TIE PANEL &amp; FEEDER PANEL</v>
          </cell>
          <cell r="C120">
            <v>5</v>
          </cell>
          <cell r="D120" t="str">
            <v>PNL</v>
          </cell>
          <cell r="E120">
            <v>800000</v>
          </cell>
          <cell r="F120">
            <v>4000000</v>
          </cell>
          <cell r="G120">
            <v>0</v>
          </cell>
          <cell r="H120">
            <v>0</v>
          </cell>
          <cell r="I120">
            <v>20</v>
          </cell>
          <cell r="J120">
            <v>100</v>
          </cell>
          <cell r="K120">
            <v>800000</v>
          </cell>
          <cell r="L120">
            <v>4000000</v>
          </cell>
          <cell r="M120">
            <v>0</v>
          </cell>
          <cell r="N120">
            <v>0</v>
          </cell>
          <cell r="O120">
            <v>5600</v>
          </cell>
          <cell r="P120">
            <v>28000</v>
          </cell>
        </row>
        <row r="121">
          <cell r="A121" t="str">
            <v>A.4.2</v>
          </cell>
          <cell r="B121" t="str">
            <v xml:space="preserve">  6.9KV VCB 1250A , MCC PANEL</v>
          </cell>
          <cell r="C121">
            <v>3</v>
          </cell>
          <cell r="D121" t="str">
            <v>PNL</v>
          </cell>
          <cell r="E121">
            <v>700000</v>
          </cell>
          <cell r="F121">
            <v>2100000</v>
          </cell>
          <cell r="G121">
            <v>0</v>
          </cell>
          <cell r="H121">
            <v>0</v>
          </cell>
          <cell r="I121">
            <v>20</v>
          </cell>
          <cell r="J121">
            <v>60</v>
          </cell>
          <cell r="K121">
            <v>700000</v>
          </cell>
          <cell r="L121">
            <v>2100000</v>
          </cell>
          <cell r="M121">
            <v>0</v>
          </cell>
          <cell r="N121">
            <v>0</v>
          </cell>
          <cell r="O121">
            <v>5600</v>
          </cell>
          <cell r="P121">
            <v>16800</v>
          </cell>
        </row>
        <row r="122">
          <cell r="A122" t="str">
            <v>A.4.3</v>
          </cell>
          <cell r="B122" t="str">
            <v xml:space="preserve">  6.9KV 500KVA , W/GCS , CAPACIATOR PANEL</v>
          </cell>
          <cell r="C122">
            <v>2</v>
          </cell>
          <cell r="D122" t="str">
            <v>PNL</v>
          </cell>
          <cell r="E122">
            <v>600000</v>
          </cell>
          <cell r="F122">
            <v>1200000</v>
          </cell>
          <cell r="G122">
            <v>0</v>
          </cell>
          <cell r="H122">
            <v>0</v>
          </cell>
          <cell r="I122">
            <v>20</v>
          </cell>
          <cell r="J122">
            <v>40</v>
          </cell>
          <cell r="K122">
            <v>600000</v>
          </cell>
          <cell r="L122">
            <v>1200000</v>
          </cell>
          <cell r="M122">
            <v>0</v>
          </cell>
          <cell r="N122">
            <v>0</v>
          </cell>
          <cell r="O122">
            <v>5600</v>
          </cell>
          <cell r="P122">
            <v>11200</v>
          </cell>
        </row>
        <row r="123">
          <cell r="A123" t="str">
            <v>A.4.4</v>
          </cell>
          <cell r="B123" t="str">
            <v xml:space="preserve">  6.9KV 1000KVA , W/GCS , CAPACIATOR PANEL</v>
          </cell>
          <cell r="C123">
            <v>2</v>
          </cell>
          <cell r="D123" t="str">
            <v>PNL</v>
          </cell>
          <cell r="E123">
            <v>900000</v>
          </cell>
          <cell r="F123">
            <v>1800000</v>
          </cell>
          <cell r="G123">
            <v>0</v>
          </cell>
          <cell r="H123">
            <v>0</v>
          </cell>
          <cell r="I123">
            <v>20</v>
          </cell>
          <cell r="J123">
            <v>40</v>
          </cell>
          <cell r="K123">
            <v>900000</v>
          </cell>
          <cell r="L123">
            <v>1800000</v>
          </cell>
          <cell r="M123">
            <v>0</v>
          </cell>
          <cell r="N123">
            <v>0</v>
          </cell>
          <cell r="O123">
            <v>5600</v>
          </cell>
          <cell r="P123">
            <v>11200</v>
          </cell>
        </row>
        <row r="124">
          <cell r="A124" t="str">
            <v>A.4.5</v>
          </cell>
          <cell r="B124" t="str">
            <v xml:space="preserve">  CAST RESIN DRY TYPE TR. , IP20 ENCLOSURE , 3 PHASE 6.9KV/480V ,1000KVA </v>
          </cell>
          <cell r="C124">
            <v>2</v>
          </cell>
          <cell r="D124" t="str">
            <v>SET</v>
          </cell>
          <cell r="E124">
            <v>410000</v>
          </cell>
          <cell r="F124">
            <v>820000</v>
          </cell>
          <cell r="G124">
            <v>0</v>
          </cell>
          <cell r="H124">
            <v>0</v>
          </cell>
          <cell r="I124">
            <v>108</v>
          </cell>
          <cell r="J124">
            <v>216</v>
          </cell>
          <cell r="K124">
            <v>410000</v>
          </cell>
          <cell r="L124">
            <v>820000</v>
          </cell>
          <cell r="M124">
            <v>0</v>
          </cell>
          <cell r="N124">
            <v>0</v>
          </cell>
          <cell r="O124">
            <v>30240</v>
          </cell>
          <cell r="P124">
            <v>60480</v>
          </cell>
        </row>
        <row r="125">
          <cell r="A125" t="str">
            <v>A.4.6</v>
          </cell>
          <cell r="B125" t="str">
            <v xml:space="preserve">  480V BUS DUCT, 3PH 3W, 1600A INDOOR, 30KA , 6M LG</v>
          </cell>
          <cell r="C125">
            <v>2</v>
          </cell>
          <cell r="D125" t="str">
            <v>SET</v>
          </cell>
          <cell r="E125">
            <v>210000</v>
          </cell>
          <cell r="F125">
            <v>420000</v>
          </cell>
          <cell r="G125">
            <v>0</v>
          </cell>
          <cell r="H125">
            <v>0</v>
          </cell>
          <cell r="I125">
            <v>36</v>
          </cell>
          <cell r="J125">
            <v>72</v>
          </cell>
          <cell r="K125">
            <v>210000</v>
          </cell>
          <cell r="L125">
            <v>420000</v>
          </cell>
          <cell r="M125">
            <v>0</v>
          </cell>
          <cell r="N125">
            <v>0</v>
          </cell>
          <cell r="O125">
            <v>10080</v>
          </cell>
          <cell r="P125">
            <v>20160</v>
          </cell>
        </row>
        <row r="126">
          <cell r="A126" t="str">
            <v>A.4.7</v>
          </cell>
          <cell r="B126" t="str">
            <v xml:space="preserve">  480V SWGR , 30KA, INCOMING ACB1600Ax2PNL &amp; TIE ACB1600A </v>
          </cell>
          <cell r="C126">
            <v>1</v>
          </cell>
          <cell r="D126" t="str">
            <v>LOT</v>
          </cell>
          <cell r="E126">
            <v>1100000</v>
          </cell>
          <cell r="F126">
            <v>1100000</v>
          </cell>
          <cell r="G126">
            <v>0</v>
          </cell>
          <cell r="H126">
            <v>0</v>
          </cell>
          <cell r="I126">
            <v>60</v>
          </cell>
          <cell r="J126">
            <v>60</v>
          </cell>
          <cell r="K126">
            <v>1100000</v>
          </cell>
          <cell r="L126">
            <v>1100000</v>
          </cell>
          <cell r="M126">
            <v>0</v>
          </cell>
          <cell r="N126">
            <v>0</v>
          </cell>
          <cell r="O126">
            <v>16800</v>
          </cell>
          <cell r="P126">
            <v>16800</v>
          </cell>
        </row>
        <row r="127">
          <cell r="A127" t="str">
            <v>A.4.8</v>
          </cell>
          <cell r="B127" t="str">
            <v xml:space="preserve">  480V MCC SINGLE FACE , 30KA</v>
          </cell>
          <cell r="C127">
            <v>7</v>
          </cell>
          <cell r="D127" t="str">
            <v>PNL</v>
          </cell>
          <cell r="E127">
            <v>120000</v>
          </cell>
          <cell r="F127">
            <v>840000</v>
          </cell>
          <cell r="G127">
            <v>0</v>
          </cell>
          <cell r="H127">
            <v>0</v>
          </cell>
          <cell r="I127">
            <v>15</v>
          </cell>
          <cell r="J127">
            <v>105</v>
          </cell>
          <cell r="K127">
            <v>120000</v>
          </cell>
          <cell r="L127">
            <v>840000</v>
          </cell>
          <cell r="M127">
            <v>0</v>
          </cell>
          <cell r="N127">
            <v>0</v>
          </cell>
          <cell r="O127">
            <v>4200</v>
          </cell>
          <cell r="P127">
            <v>29400</v>
          </cell>
        </row>
        <row r="128">
          <cell r="B128" t="str">
            <v>SUB-TOTAL (A.4)</v>
          </cell>
          <cell r="C128">
            <v>0</v>
          </cell>
          <cell r="D128">
            <v>0</v>
          </cell>
          <cell r="E128">
            <v>0</v>
          </cell>
          <cell r="F128">
            <v>12280000</v>
          </cell>
          <cell r="G128">
            <v>0</v>
          </cell>
          <cell r="H128">
            <v>0</v>
          </cell>
          <cell r="I128">
            <v>0</v>
          </cell>
          <cell r="J128">
            <v>693</v>
          </cell>
          <cell r="K128">
            <v>0</v>
          </cell>
          <cell r="L128">
            <v>12280000</v>
          </cell>
          <cell r="M128">
            <v>0</v>
          </cell>
          <cell r="N128">
            <v>0</v>
          </cell>
          <cell r="O128">
            <v>0</v>
          </cell>
          <cell r="P128">
            <v>194040</v>
          </cell>
        </row>
        <row r="129"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</row>
        <row r="130">
          <cell r="A130" t="str">
            <v>A.5</v>
          </cell>
          <cell r="B130" t="str">
            <v xml:space="preserve"> DISEL STAND-BY GENERATOR 1250KW OUTPUT,</v>
          </cell>
          <cell r="C130">
            <v>1</v>
          </cell>
          <cell r="D130" t="str">
            <v>SET</v>
          </cell>
          <cell r="E130">
            <v>6250000</v>
          </cell>
          <cell r="F130">
            <v>6250000</v>
          </cell>
          <cell r="G130">
            <v>0</v>
          </cell>
          <cell r="H130">
            <v>0</v>
          </cell>
          <cell r="I130">
            <v>560</v>
          </cell>
          <cell r="J130">
            <v>560</v>
          </cell>
          <cell r="K130">
            <v>6250000</v>
          </cell>
          <cell r="L130">
            <v>6250000</v>
          </cell>
          <cell r="M130">
            <v>0</v>
          </cell>
          <cell r="N130">
            <v>0</v>
          </cell>
          <cell r="O130">
            <v>224000</v>
          </cell>
          <cell r="P130">
            <v>224000</v>
          </cell>
        </row>
        <row r="131">
          <cell r="B131" t="str">
            <v xml:space="preserve"> 3PH 3W 480V, W/ CONTROL PANEL , DALY TANK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</row>
        <row r="132">
          <cell r="A132">
            <v>0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</row>
        <row r="133">
          <cell r="A133" t="str">
            <v>A.6</v>
          </cell>
          <cell r="B133" t="str">
            <v>3 PHASE 480V-120V UPS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</row>
        <row r="134">
          <cell r="A134" t="str">
            <v>A.6.1</v>
          </cell>
          <cell r="B134" t="str">
            <v xml:space="preserve"> 100 KVA ,  W/ BATTERY LEAD-CALCIUM TYPE 30 MIN.</v>
          </cell>
          <cell r="C134">
            <v>1</v>
          </cell>
          <cell r="D134" t="str">
            <v>SET</v>
          </cell>
          <cell r="E134">
            <v>1250000</v>
          </cell>
          <cell r="F134">
            <v>1250000</v>
          </cell>
          <cell r="G134">
            <v>0</v>
          </cell>
          <cell r="H134">
            <v>0</v>
          </cell>
          <cell r="I134">
            <v>188</v>
          </cell>
          <cell r="J134">
            <v>188</v>
          </cell>
          <cell r="K134">
            <v>1250000</v>
          </cell>
          <cell r="L134">
            <v>1250000</v>
          </cell>
          <cell r="M134">
            <v>0</v>
          </cell>
          <cell r="N134">
            <v>0</v>
          </cell>
          <cell r="O134">
            <v>52640</v>
          </cell>
          <cell r="P134">
            <v>52640</v>
          </cell>
        </row>
        <row r="135">
          <cell r="A135" t="str">
            <v>A.6.2</v>
          </cell>
          <cell r="B135" t="str">
            <v xml:space="preserve"> 15 KVA ,  W/ BATTERY LEAD-CALCIUM TYPE 30 MIN.</v>
          </cell>
          <cell r="C135">
            <v>1</v>
          </cell>
          <cell r="D135" t="str">
            <v>SET</v>
          </cell>
          <cell r="E135">
            <v>300000</v>
          </cell>
          <cell r="F135">
            <v>300000</v>
          </cell>
          <cell r="G135">
            <v>0</v>
          </cell>
          <cell r="H135">
            <v>0</v>
          </cell>
          <cell r="I135">
            <v>50</v>
          </cell>
          <cell r="J135">
            <v>50</v>
          </cell>
          <cell r="K135">
            <v>300000</v>
          </cell>
          <cell r="L135">
            <v>300000</v>
          </cell>
          <cell r="M135">
            <v>0</v>
          </cell>
          <cell r="N135">
            <v>0</v>
          </cell>
          <cell r="O135">
            <v>14000</v>
          </cell>
          <cell r="P135">
            <v>14000</v>
          </cell>
        </row>
        <row r="136">
          <cell r="A136" t="str">
            <v>A.8.1</v>
          </cell>
          <cell r="B136" t="str">
            <v>SUB-TOTAL (A.6)</v>
          </cell>
          <cell r="C136">
            <v>0</v>
          </cell>
          <cell r="D136">
            <v>0</v>
          </cell>
          <cell r="E136">
            <v>0</v>
          </cell>
          <cell r="F136">
            <v>1550000</v>
          </cell>
          <cell r="G136">
            <v>0</v>
          </cell>
          <cell r="H136">
            <v>0</v>
          </cell>
          <cell r="I136">
            <v>0</v>
          </cell>
          <cell r="J136">
            <v>238</v>
          </cell>
          <cell r="K136">
            <v>0</v>
          </cell>
          <cell r="L136">
            <v>1550000</v>
          </cell>
          <cell r="M136">
            <v>0</v>
          </cell>
          <cell r="N136">
            <v>0</v>
          </cell>
          <cell r="O136">
            <v>0</v>
          </cell>
          <cell r="P136">
            <v>66640</v>
          </cell>
        </row>
        <row r="137">
          <cell r="A137">
            <v>6</v>
          </cell>
          <cell r="B137" t="str">
            <v xml:space="preserve"> @ORN S@D@KER W/ EPOXY _x0007_-T 13304-002</v>
          </cell>
          <cell r="C137">
            <v>16</v>
          </cell>
          <cell r="D137" t="str">
            <v>SET</v>
          </cell>
          <cell r="E137">
            <v>4976</v>
          </cell>
          <cell r="F137">
            <v>0</v>
          </cell>
          <cell r="G137">
            <v>0</v>
          </cell>
          <cell r="H137">
            <v>0</v>
          </cell>
        </row>
        <row r="138">
          <cell r="A138" t="str">
            <v>A.7</v>
          </cell>
          <cell r="B138" t="str">
            <v xml:space="preserve">  DC POWER SUPPLY       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</row>
        <row r="139">
          <cell r="A139" t="str">
            <v>A.7.1</v>
          </cell>
          <cell r="B139" t="str">
            <v xml:space="preserve"> 125VDC CHAGER, 50A,  W/ 60AH LEAD-CALCIUM BATTERY &amp; RACK</v>
          </cell>
          <cell r="C139">
            <v>1</v>
          </cell>
          <cell r="D139" t="str">
            <v>SET</v>
          </cell>
          <cell r="E139">
            <v>325000</v>
          </cell>
          <cell r="F139">
            <v>325000</v>
          </cell>
          <cell r="G139">
            <v>0</v>
          </cell>
          <cell r="H139">
            <v>0</v>
          </cell>
          <cell r="I139">
            <v>50</v>
          </cell>
          <cell r="J139">
            <v>50</v>
          </cell>
          <cell r="K139">
            <v>325000</v>
          </cell>
          <cell r="L139">
            <v>325000</v>
          </cell>
          <cell r="M139">
            <v>0</v>
          </cell>
          <cell r="N139">
            <v>0</v>
          </cell>
          <cell r="O139">
            <v>14000</v>
          </cell>
          <cell r="P139">
            <v>14000</v>
          </cell>
        </row>
        <row r="140">
          <cell r="A140" t="str">
            <v>A.7.2</v>
          </cell>
          <cell r="B140" t="str">
            <v xml:space="preserve"> 125VDC CHAGER, 25A,  W/ 30AH LEAD-CALCIUM BATTERY &amp; RACK</v>
          </cell>
          <cell r="C140">
            <v>2</v>
          </cell>
          <cell r="D140" t="str">
            <v>SET</v>
          </cell>
          <cell r="E140">
            <v>245000</v>
          </cell>
          <cell r="F140">
            <v>490000</v>
          </cell>
          <cell r="G140">
            <v>0</v>
          </cell>
          <cell r="H140">
            <v>0</v>
          </cell>
          <cell r="I140">
            <v>35</v>
          </cell>
          <cell r="J140">
            <v>70</v>
          </cell>
          <cell r="K140">
            <v>245000</v>
          </cell>
          <cell r="L140">
            <v>490000</v>
          </cell>
          <cell r="M140">
            <v>0</v>
          </cell>
          <cell r="N140">
            <v>0</v>
          </cell>
          <cell r="O140">
            <v>9800</v>
          </cell>
          <cell r="P140">
            <v>19600</v>
          </cell>
        </row>
        <row r="141">
          <cell r="B141" t="str">
            <v>SUB-TOTAL (A7)</v>
          </cell>
          <cell r="C141">
            <v>0</v>
          </cell>
          <cell r="D141">
            <v>0</v>
          </cell>
          <cell r="E141">
            <v>0</v>
          </cell>
          <cell r="F141">
            <v>815000</v>
          </cell>
          <cell r="G141">
            <v>0</v>
          </cell>
          <cell r="H141">
            <v>0</v>
          </cell>
          <cell r="I141">
            <v>0</v>
          </cell>
          <cell r="J141">
            <v>120</v>
          </cell>
          <cell r="K141">
            <v>0</v>
          </cell>
          <cell r="L141">
            <v>815000</v>
          </cell>
          <cell r="M141">
            <v>0</v>
          </cell>
          <cell r="N141">
            <v>0</v>
          </cell>
          <cell r="O141">
            <v>0</v>
          </cell>
          <cell r="P141">
            <v>33600</v>
          </cell>
        </row>
        <row r="143">
          <cell r="A143" t="str">
            <v>A.8</v>
          </cell>
          <cell r="B143" t="str">
            <v>OTHER</v>
          </cell>
        </row>
        <row r="144">
          <cell r="A144" t="str">
            <v>A.8.1</v>
          </cell>
          <cell r="B144" t="str">
            <v>SELF-STANDING POWER PANEL, 480V, 65KA</v>
          </cell>
          <cell r="C144">
            <v>1</v>
          </cell>
          <cell r="D144" t="str">
            <v>SET</v>
          </cell>
          <cell r="E144">
            <v>120000</v>
          </cell>
          <cell r="F144">
            <v>120000</v>
          </cell>
          <cell r="G144">
            <v>0</v>
          </cell>
          <cell r="H144">
            <v>0</v>
          </cell>
          <cell r="I144">
            <v>20</v>
          </cell>
          <cell r="J144">
            <v>20</v>
          </cell>
          <cell r="K144">
            <v>120000</v>
          </cell>
          <cell r="L144">
            <v>120000</v>
          </cell>
          <cell r="M144">
            <v>0</v>
          </cell>
          <cell r="N144">
            <v>0</v>
          </cell>
          <cell r="O144">
            <v>5600</v>
          </cell>
          <cell r="P144">
            <v>5600</v>
          </cell>
        </row>
        <row r="145">
          <cell r="B145" t="str">
            <v>PNL. NO. CCR2-D-MC1 (DWG. NO. XK11A-0000-12)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</row>
        <row r="146">
          <cell r="A146" t="str">
            <v>A.8.2</v>
          </cell>
          <cell r="B146" t="str">
            <v>SELF-STANDING POWER PANEL, 480V, 30KA (DWG. NO. XK11A-0000-12)</v>
          </cell>
          <cell r="C146">
            <v>6</v>
          </cell>
          <cell r="D146" t="str">
            <v>SET</v>
          </cell>
          <cell r="E146">
            <v>140000</v>
          </cell>
          <cell r="F146">
            <v>840000</v>
          </cell>
          <cell r="G146">
            <v>0</v>
          </cell>
          <cell r="H146">
            <v>0</v>
          </cell>
          <cell r="I146">
            <v>20</v>
          </cell>
          <cell r="J146">
            <v>120</v>
          </cell>
          <cell r="K146">
            <v>140000</v>
          </cell>
          <cell r="L146">
            <v>840000</v>
          </cell>
          <cell r="M146">
            <v>0</v>
          </cell>
          <cell r="N146">
            <v>0</v>
          </cell>
          <cell r="O146">
            <v>5600</v>
          </cell>
          <cell r="P146">
            <v>33600</v>
          </cell>
        </row>
        <row r="147">
          <cell r="B147" t="str">
            <v>PNL. NO. POWER PANEL.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</row>
        <row r="148">
          <cell r="A148" t="str">
            <v>A.8.3</v>
          </cell>
          <cell r="B148" t="str">
            <v>DRY RTANSFORMER, WEATHER PROOF ENCLOSURE</v>
          </cell>
          <cell r="C148">
            <v>0</v>
          </cell>
          <cell r="D148">
            <v>0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</row>
        <row r="149">
          <cell r="B149" t="str">
            <v>480/240V, 30KVA</v>
          </cell>
          <cell r="C149">
            <v>9</v>
          </cell>
          <cell r="D149" t="str">
            <v>SET</v>
          </cell>
          <cell r="E149">
            <v>40000</v>
          </cell>
          <cell r="F149">
            <v>360000</v>
          </cell>
          <cell r="G149">
            <v>0</v>
          </cell>
          <cell r="H149">
            <v>0</v>
          </cell>
          <cell r="I149">
            <v>18</v>
          </cell>
          <cell r="J149">
            <v>162</v>
          </cell>
          <cell r="K149">
            <v>40000</v>
          </cell>
          <cell r="L149">
            <v>360000</v>
          </cell>
          <cell r="M149">
            <v>0</v>
          </cell>
          <cell r="N149">
            <v>0</v>
          </cell>
          <cell r="O149">
            <v>5040</v>
          </cell>
          <cell r="P149">
            <v>45360</v>
          </cell>
        </row>
        <row r="150">
          <cell r="B150" t="str">
            <v>480/240V, 20KVA</v>
          </cell>
          <cell r="C150">
            <v>6</v>
          </cell>
          <cell r="D150" t="str">
            <v>SET</v>
          </cell>
          <cell r="E150">
            <v>30000</v>
          </cell>
          <cell r="F150">
            <v>180000</v>
          </cell>
          <cell r="G150">
            <v>0</v>
          </cell>
          <cell r="H150">
            <v>0</v>
          </cell>
          <cell r="I150">
            <v>14</v>
          </cell>
          <cell r="J150">
            <v>84</v>
          </cell>
          <cell r="K150">
            <v>30000</v>
          </cell>
          <cell r="L150">
            <v>180000</v>
          </cell>
          <cell r="M150">
            <v>0</v>
          </cell>
          <cell r="N150">
            <v>0</v>
          </cell>
          <cell r="O150">
            <v>3920</v>
          </cell>
          <cell r="P150">
            <v>23520</v>
          </cell>
        </row>
        <row r="151">
          <cell r="B151" t="str">
            <v>480/240V, 10KVA</v>
          </cell>
          <cell r="C151">
            <v>9</v>
          </cell>
          <cell r="D151" t="str">
            <v>SET</v>
          </cell>
          <cell r="E151">
            <v>22000</v>
          </cell>
          <cell r="F151">
            <v>198000</v>
          </cell>
          <cell r="G151">
            <v>0</v>
          </cell>
          <cell r="H151">
            <v>0</v>
          </cell>
          <cell r="I151">
            <v>9</v>
          </cell>
          <cell r="J151">
            <v>81</v>
          </cell>
          <cell r="K151">
            <v>22000</v>
          </cell>
          <cell r="L151">
            <v>198000</v>
          </cell>
          <cell r="M151">
            <v>0</v>
          </cell>
          <cell r="N151">
            <v>0</v>
          </cell>
          <cell r="O151">
            <v>2520</v>
          </cell>
          <cell r="P151">
            <v>22680</v>
          </cell>
        </row>
        <row r="152">
          <cell r="A152" t="str">
            <v>A.8.4</v>
          </cell>
          <cell r="B152" t="str">
            <v xml:space="preserve"> MCC FOR TRASH , 480V MCC SINGLE FACE , 30KA</v>
          </cell>
          <cell r="C152">
            <v>5</v>
          </cell>
          <cell r="D152" t="str">
            <v>SET</v>
          </cell>
          <cell r="E152">
            <v>120000</v>
          </cell>
          <cell r="F152">
            <v>600000</v>
          </cell>
          <cell r="G152">
            <v>0</v>
          </cell>
          <cell r="H152">
            <v>0</v>
          </cell>
          <cell r="I152">
            <v>15</v>
          </cell>
          <cell r="J152">
            <v>75</v>
          </cell>
          <cell r="K152">
            <v>120000</v>
          </cell>
          <cell r="L152">
            <v>600000</v>
          </cell>
          <cell r="M152">
            <v>0</v>
          </cell>
          <cell r="N152">
            <v>0</v>
          </cell>
          <cell r="O152">
            <v>4200</v>
          </cell>
          <cell r="P152">
            <v>21000</v>
          </cell>
        </row>
        <row r="153">
          <cell r="A153" t="str">
            <v>A.8.5</v>
          </cell>
          <cell r="B153" t="str">
            <v>600VAC, 100A ATS PANEL, WALL MOUNT, INDOOR</v>
          </cell>
          <cell r="C153">
            <v>3</v>
          </cell>
          <cell r="D153" t="str">
            <v>SET</v>
          </cell>
          <cell r="E153">
            <v>100000</v>
          </cell>
          <cell r="F153">
            <v>300000</v>
          </cell>
          <cell r="G153">
            <v>0</v>
          </cell>
          <cell r="H153">
            <v>0</v>
          </cell>
          <cell r="I153">
            <v>15</v>
          </cell>
          <cell r="J153">
            <v>45</v>
          </cell>
          <cell r="K153">
            <v>100000</v>
          </cell>
          <cell r="L153">
            <v>300000</v>
          </cell>
          <cell r="M153">
            <v>0</v>
          </cell>
          <cell r="N153">
            <v>0</v>
          </cell>
          <cell r="O153">
            <v>4200</v>
          </cell>
          <cell r="P153">
            <v>12600</v>
          </cell>
        </row>
        <row r="154">
          <cell r="A154" t="str">
            <v>A.8.6</v>
          </cell>
          <cell r="B154" t="str">
            <v>100A NFB PANEL, WALL MOUNT., INDOOR</v>
          </cell>
          <cell r="C154">
            <v>6</v>
          </cell>
          <cell r="D154" t="str">
            <v>SET</v>
          </cell>
          <cell r="E154">
            <v>4000</v>
          </cell>
          <cell r="F154">
            <v>24000</v>
          </cell>
          <cell r="G154">
            <v>0</v>
          </cell>
          <cell r="H154">
            <v>0</v>
          </cell>
          <cell r="I154">
            <v>4</v>
          </cell>
          <cell r="J154">
            <v>24</v>
          </cell>
          <cell r="K154">
            <v>4000</v>
          </cell>
          <cell r="L154">
            <v>24000</v>
          </cell>
          <cell r="M154">
            <v>0</v>
          </cell>
          <cell r="N154">
            <v>0</v>
          </cell>
          <cell r="O154">
            <v>1120</v>
          </cell>
          <cell r="P154">
            <v>6720</v>
          </cell>
        </row>
        <row r="155">
          <cell r="A155" t="str">
            <v>A.8.7</v>
          </cell>
          <cell r="B155" t="str">
            <v>600V PDP PANEL, WALL MOUNT, INDOOR</v>
          </cell>
          <cell r="C155">
            <v>6</v>
          </cell>
          <cell r="D155" t="str">
            <v>SET</v>
          </cell>
          <cell r="E155">
            <v>9000</v>
          </cell>
          <cell r="F155">
            <v>54000</v>
          </cell>
          <cell r="G155">
            <v>0</v>
          </cell>
          <cell r="H155">
            <v>0</v>
          </cell>
          <cell r="I155">
            <v>6</v>
          </cell>
          <cell r="J155">
            <v>36</v>
          </cell>
          <cell r="K155">
            <v>9000</v>
          </cell>
          <cell r="L155">
            <v>54000</v>
          </cell>
          <cell r="M155">
            <v>0</v>
          </cell>
          <cell r="N155">
            <v>0</v>
          </cell>
          <cell r="O155">
            <v>1680</v>
          </cell>
          <cell r="P155">
            <v>10080</v>
          </cell>
        </row>
        <row r="156">
          <cell r="B156" t="str">
            <v>W/NFB 100A x 1, 20A x6, 10KA</v>
          </cell>
        </row>
        <row r="157">
          <cell r="A157" t="str">
            <v>A.8.8</v>
          </cell>
          <cell r="B157" t="str">
            <v>POWER SYSTEM GRAPHIC PANEL, SELF-STANDING,</v>
          </cell>
          <cell r="C157">
            <v>1</v>
          </cell>
          <cell r="D157" t="str">
            <v>SET</v>
          </cell>
          <cell r="E157">
            <v>320000</v>
          </cell>
          <cell r="F157">
            <v>320000</v>
          </cell>
          <cell r="G157">
            <v>0</v>
          </cell>
          <cell r="H157">
            <v>0</v>
          </cell>
          <cell r="I157">
            <v>30</v>
          </cell>
          <cell r="J157">
            <v>30</v>
          </cell>
          <cell r="K157">
            <v>320000</v>
          </cell>
          <cell r="L157">
            <v>320000</v>
          </cell>
          <cell r="M157">
            <v>0</v>
          </cell>
          <cell r="N157">
            <v>0</v>
          </cell>
          <cell r="O157">
            <v>8400</v>
          </cell>
          <cell r="P157">
            <v>8400</v>
          </cell>
        </row>
        <row r="158">
          <cell r="B158" t="str">
            <v xml:space="preserve"> ENCLOSURE SIZE 2200(W)x2300(H)x600(D)MM.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</row>
        <row r="159">
          <cell r="B159" t="str">
            <v>MOSAIC PANEL SIZE 2000(W)x1000(H)MM., W/ LIGHT x60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</row>
        <row r="160">
          <cell r="B160" t="str">
            <v>SUB-TOTAL (A.8)</v>
          </cell>
          <cell r="C160">
            <v>0</v>
          </cell>
          <cell r="D160">
            <v>0</v>
          </cell>
          <cell r="E160">
            <v>0</v>
          </cell>
          <cell r="F160">
            <v>2996000</v>
          </cell>
          <cell r="G160">
            <v>0</v>
          </cell>
          <cell r="H160">
            <v>0</v>
          </cell>
          <cell r="I160">
            <v>0</v>
          </cell>
          <cell r="J160">
            <v>677</v>
          </cell>
          <cell r="K160">
            <v>0</v>
          </cell>
          <cell r="L160">
            <v>2996000</v>
          </cell>
          <cell r="M160">
            <v>0</v>
          </cell>
          <cell r="N160">
            <v>0</v>
          </cell>
          <cell r="O160">
            <v>0</v>
          </cell>
          <cell r="P160">
            <v>189560</v>
          </cell>
        </row>
        <row r="161">
          <cell r="A161">
            <v>9</v>
          </cell>
          <cell r="B161" t="str">
            <v xml:space="preserve">    1/C 150 sq.mm </v>
          </cell>
          <cell r="C161">
            <v>16500</v>
          </cell>
          <cell r="D161" t="str">
            <v>M</v>
          </cell>
          <cell r="E161">
            <v>137</v>
          </cell>
          <cell r="F161">
            <v>2260500</v>
          </cell>
          <cell r="O161">
            <v>0</v>
          </cell>
        </row>
        <row r="162">
          <cell r="A162" t="str">
            <v xml:space="preserve">   A.9</v>
          </cell>
          <cell r="B162" t="str">
            <v xml:space="preserve"> TEST FEE FOR MECH-ELEC CONSULANT CO. &amp; T.P.C.</v>
          </cell>
          <cell r="C162">
            <v>1</v>
          </cell>
          <cell r="D162" t="str">
            <v>LOT</v>
          </cell>
          <cell r="E162" t="str">
            <v>M+L</v>
          </cell>
          <cell r="F162" t="str">
            <v>M+L</v>
          </cell>
          <cell r="G162">
            <v>0</v>
          </cell>
          <cell r="H162">
            <v>0</v>
          </cell>
          <cell r="I162">
            <v>1607</v>
          </cell>
          <cell r="J162">
            <v>1607</v>
          </cell>
          <cell r="K162" t="str">
            <v>M+L</v>
          </cell>
          <cell r="L162" t="str">
            <v>M+L</v>
          </cell>
          <cell r="M162">
            <v>0</v>
          </cell>
          <cell r="N162">
            <v>0</v>
          </cell>
          <cell r="O162">
            <v>1800000</v>
          </cell>
          <cell r="P162">
            <v>1800000</v>
          </cell>
        </row>
        <row r="163"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</row>
        <row r="164">
          <cell r="A164">
            <v>10</v>
          </cell>
          <cell r="B164" t="str">
            <v>SUB-TOTAL : (A)</v>
          </cell>
          <cell r="C164">
            <v>15000</v>
          </cell>
          <cell r="D164" t="str">
            <v>M</v>
          </cell>
          <cell r="E164">
            <v>223</v>
          </cell>
          <cell r="F164">
            <v>138612100</v>
          </cell>
          <cell r="G164">
            <v>0</v>
          </cell>
          <cell r="H164">
            <v>0</v>
          </cell>
          <cell r="I164">
            <v>0</v>
          </cell>
          <cell r="J164">
            <v>13764</v>
          </cell>
          <cell r="K164">
            <v>0</v>
          </cell>
          <cell r="L164">
            <v>138612100</v>
          </cell>
          <cell r="M164">
            <v>0</v>
          </cell>
          <cell r="N164">
            <v>0</v>
          </cell>
          <cell r="O164">
            <v>0</v>
          </cell>
          <cell r="P164">
            <v>6155030</v>
          </cell>
        </row>
        <row r="165">
          <cell r="A165" t="str">
            <v>a_x000E_6</v>
          </cell>
          <cell r="B165">
            <v>0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</row>
        <row r="166">
          <cell r="A166" t="str">
            <v>B</v>
          </cell>
          <cell r="B166" t="str">
            <v>CABLE &amp; WIRE FOR POWER SYSTEM</v>
          </cell>
          <cell r="C166">
            <v>130730</v>
          </cell>
          <cell r="D166" t="str">
            <v>M</v>
          </cell>
          <cell r="E166">
            <v>0</v>
          </cell>
          <cell r="F166">
            <v>0.11700000000000001</v>
          </cell>
          <cell r="G166">
            <v>35</v>
          </cell>
          <cell r="H166">
            <v>0</v>
          </cell>
          <cell r="I166">
            <v>0.11700000000000001</v>
          </cell>
          <cell r="J166">
            <v>35</v>
          </cell>
          <cell r="K166">
            <v>28</v>
          </cell>
          <cell r="L166">
            <v>8400</v>
          </cell>
          <cell r="M166">
            <v>0</v>
          </cell>
          <cell r="N166">
            <v>0</v>
          </cell>
          <cell r="O166">
            <v>33</v>
          </cell>
          <cell r="P166">
            <v>9900</v>
          </cell>
        </row>
        <row r="167">
          <cell r="A167">
            <v>13</v>
          </cell>
          <cell r="B167" t="str">
            <v xml:space="preserve">    4/C 60 sq.mm </v>
          </cell>
          <cell r="C167">
            <v>300</v>
          </cell>
          <cell r="D167" t="str">
            <v>M</v>
          </cell>
          <cell r="E167">
            <v>232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</row>
        <row r="168">
          <cell r="A168" t="str">
            <v>B</v>
          </cell>
          <cell r="B168" t="str">
            <v xml:space="preserve"> POWER DISTRIBUTION SYSTEM</v>
          </cell>
          <cell r="C168">
            <v>0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</row>
        <row r="169"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</row>
        <row r="170">
          <cell r="B170" t="str">
            <v xml:space="preserve"> 600V POWER CABLE, XLPE INSU. PVC JACKET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</row>
        <row r="171">
          <cell r="A171">
            <v>1</v>
          </cell>
          <cell r="B171" t="str">
            <v xml:space="preserve">    3/C 3.5 sq.mm </v>
          </cell>
          <cell r="C171">
            <v>4500</v>
          </cell>
          <cell r="D171" t="str">
            <v>M</v>
          </cell>
          <cell r="E171">
            <v>15</v>
          </cell>
          <cell r="F171">
            <v>67500</v>
          </cell>
          <cell r="G171">
            <v>0</v>
          </cell>
          <cell r="H171">
            <v>0</v>
          </cell>
          <cell r="I171">
            <v>7.9000000000000001E-2</v>
          </cell>
          <cell r="J171">
            <v>356</v>
          </cell>
          <cell r="K171">
            <v>15</v>
          </cell>
          <cell r="L171">
            <v>67500</v>
          </cell>
          <cell r="M171">
            <v>0</v>
          </cell>
          <cell r="N171">
            <v>0</v>
          </cell>
          <cell r="O171">
            <v>22</v>
          </cell>
          <cell r="P171">
            <v>99000</v>
          </cell>
        </row>
        <row r="172">
          <cell r="A172">
            <v>2</v>
          </cell>
          <cell r="B172" t="str">
            <v xml:space="preserve">    3/C 5.5 sq.mm </v>
          </cell>
          <cell r="C172">
            <v>4000</v>
          </cell>
          <cell r="D172" t="str">
            <v>M</v>
          </cell>
          <cell r="E172">
            <v>20</v>
          </cell>
          <cell r="F172">
            <v>80000</v>
          </cell>
          <cell r="G172">
            <v>0</v>
          </cell>
          <cell r="H172">
            <v>0</v>
          </cell>
          <cell r="I172">
            <v>0.1</v>
          </cell>
          <cell r="J172">
            <v>400</v>
          </cell>
          <cell r="K172">
            <v>20</v>
          </cell>
          <cell r="L172">
            <v>80000</v>
          </cell>
          <cell r="M172">
            <v>0</v>
          </cell>
          <cell r="N172">
            <v>0</v>
          </cell>
          <cell r="O172">
            <v>28</v>
          </cell>
          <cell r="P172">
            <v>112000</v>
          </cell>
        </row>
        <row r="173">
          <cell r="A173">
            <v>3</v>
          </cell>
          <cell r="B173" t="str">
            <v xml:space="preserve">    3/C   8 sq.mm </v>
          </cell>
          <cell r="C173">
            <v>3000</v>
          </cell>
          <cell r="D173" t="str">
            <v>M</v>
          </cell>
          <cell r="E173">
            <v>29</v>
          </cell>
          <cell r="F173">
            <v>87000</v>
          </cell>
          <cell r="G173">
            <v>0</v>
          </cell>
          <cell r="H173">
            <v>0</v>
          </cell>
          <cell r="I173">
            <v>0.11799999999999999</v>
          </cell>
          <cell r="J173">
            <v>354</v>
          </cell>
          <cell r="K173">
            <v>29</v>
          </cell>
          <cell r="L173">
            <v>87000</v>
          </cell>
          <cell r="M173">
            <v>0</v>
          </cell>
          <cell r="N173">
            <v>0</v>
          </cell>
          <cell r="O173">
            <v>33</v>
          </cell>
          <cell r="P173">
            <v>99000</v>
          </cell>
        </row>
        <row r="174">
          <cell r="A174">
            <v>4</v>
          </cell>
          <cell r="B174" t="str">
            <v xml:space="preserve">    3/C  14 sq.mm </v>
          </cell>
          <cell r="C174">
            <v>1000</v>
          </cell>
          <cell r="D174" t="str">
            <v>M</v>
          </cell>
          <cell r="E174">
            <v>47</v>
          </cell>
          <cell r="F174">
            <v>47000</v>
          </cell>
          <cell r="G174">
            <v>0</v>
          </cell>
          <cell r="H174">
            <v>0</v>
          </cell>
          <cell r="I174">
            <v>0.152</v>
          </cell>
          <cell r="J174">
            <v>152</v>
          </cell>
          <cell r="K174">
            <v>47</v>
          </cell>
          <cell r="L174">
            <v>47000</v>
          </cell>
          <cell r="M174">
            <v>0</v>
          </cell>
          <cell r="N174">
            <v>0</v>
          </cell>
          <cell r="O174">
            <v>43</v>
          </cell>
          <cell r="P174">
            <v>43000</v>
          </cell>
        </row>
        <row r="175">
          <cell r="A175">
            <v>5</v>
          </cell>
          <cell r="B175" t="str">
            <v xml:space="preserve">    3/C  22 sq.mm </v>
          </cell>
          <cell r="C175">
            <v>3000</v>
          </cell>
          <cell r="D175" t="str">
            <v>M</v>
          </cell>
          <cell r="E175">
            <v>70</v>
          </cell>
          <cell r="F175">
            <v>210000</v>
          </cell>
          <cell r="G175">
            <v>0</v>
          </cell>
          <cell r="H175">
            <v>0</v>
          </cell>
          <cell r="I175">
            <v>0.18099999999999999</v>
          </cell>
          <cell r="J175">
            <v>543</v>
          </cell>
          <cell r="K175">
            <v>70</v>
          </cell>
          <cell r="L175">
            <v>210000</v>
          </cell>
          <cell r="M175">
            <v>0</v>
          </cell>
          <cell r="N175">
            <v>0</v>
          </cell>
          <cell r="O175">
            <v>51</v>
          </cell>
          <cell r="P175">
            <v>153000</v>
          </cell>
        </row>
        <row r="176">
          <cell r="A176">
            <v>6</v>
          </cell>
          <cell r="B176" t="str">
            <v xml:space="preserve">    3/C  38 sq.mm </v>
          </cell>
          <cell r="C176">
            <v>3000</v>
          </cell>
          <cell r="D176" t="str">
            <v>M</v>
          </cell>
          <cell r="E176">
            <v>111</v>
          </cell>
          <cell r="F176">
            <v>333000</v>
          </cell>
          <cell r="G176">
            <v>0</v>
          </cell>
          <cell r="H176">
            <v>0</v>
          </cell>
          <cell r="I176">
            <v>0.23</v>
          </cell>
          <cell r="J176">
            <v>690</v>
          </cell>
          <cell r="K176">
            <v>111</v>
          </cell>
          <cell r="L176">
            <v>333000</v>
          </cell>
          <cell r="M176">
            <v>0</v>
          </cell>
          <cell r="N176">
            <v>0</v>
          </cell>
          <cell r="O176">
            <v>64</v>
          </cell>
          <cell r="P176">
            <v>192000</v>
          </cell>
        </row>
        <row r="177">
          <cell r="A177">
            <v>7</v>
          </cell>
          <cell r="B177" t="str">
            <v xml:space="preserve">    3/C  60 sq.mm </v>
          </cell>
          <cell r="C177">
            <v>7200</v>
          </cell>
          <cell r="D177" t="str">
            <v>M</v>
          </cell>
          <cell r="E177">
            <v>177</v>
          </cell>
          <cell r="F177">
            <v>1274400</v>
          </cell>
          <cell r="G177">
            <v>0</v>
          </cell>
          <cell r="H177">
            <v>0</v>
          </cell>
          <cell r="I177">
            <v>0.27700000000000002</v>
          </cell>
          <cell r="J177">
            <v>1994</v>
          </cell>
          <cell r="K177">
            <v>177</v>
          </cell>
          <cell r="L177">
            <v>1274400</v>
          </cell>
          <cell r="M177">
            <v>0</v>
          </cell>
          <cell r="N177">
            <v>0</v>
          </cell>
          <cell r="O177">
            <v>78</v>
          </cell>
          <cell r="P177">
            <v>561600</v>
          </cell>
        </row>
        <row r="178">
          <cell r="A178">
            <v>8</v>
          </cell>
          <cell r="B178" t="str">
            <v xml:space="preserve">    1/C 100 sq.mm </v>
          </cell>
          <cell r="C178">
            <v>2000</v>
          </cell>
          <cell r="D178" t="str">
            <v>M</v>
          </cell>
          <cell r="E178">
            <v>92</v>
          </cell>
          <cell r="F178">
            <v>184000</v>
          </cell>
          <cell r="G178">
            <v>0</v>
          </cell>
          <cell r="H178">
            <v>0</v>
          </cell>
          <cell r="I178">
            <v>0.17599999999999999</v>
          </cell>
          <cell r="J178">
            <v>352</v>
          </cell>
          <cell r="K178">
            <v>92</v>
          </cell>
          <cell r="L178">
            <v>184000</v>
          </cell>
          <cell r="M178">
            <v>0</v>
          </cell>
          <cell r="N178">
            <v>0</v>
          </cell>
          <cell r="O178">
            <v>49</v>
          </cell>
          <cell r="P178">
            <v>98000</v>
          </cell>
        </row>
        <row r="179">
          <cell r="A179">
            <v>9</v>
          </cell>
          <cell r="B179" t="str">
            <v xml:space="preserve">    1/C 150 sq.mm </v>
          </cell>
          <cell r="C179">
            <v>16500</v>
          </cell>
          <cell r="D179" t="str">
            <v>M</v>
          </cell>
          <cell r="E179">
            <v>137</v>
          </cell>
          <cell r="F179">
            <v>2260500</v>
          </cell>
          <cell r="G179">
            <v>0</v>
          </cell>
          <cell r="H179">
            <v>0</v>
          </cell>
          <cell r="I179">
            <v>0.20499999999999999</v>
          </cell>
          <cell r="J179">
            <v>3383</v>
          </cell>
          <cell r="K179">
            <v>137</v>
          </cell>
          <cell r="L179">
            <v>2260500</v>
          </cell>
          <cell r="M179">
            <v>0</v>
          </cell>
          <cell r="N179">
            <v>0</v>
          </cell>
          <cell r="O179">
            <v>57</v>
          </cell>
          <cell r="P179">
            <v>940500</v>
          </cell>
        </row>
        <row r="180">
          <cell r="A180">
            <v>10</v>
          </cell>
          <cell r="B180" t="str">
            <v xml:space="preserve">    1/C 250 sq.mm </v>
          </cell>
          <cell r="C180">
            <v>15000</v>
          </cell>
          <cell r="D180" t="str">
            <v>M</v>
          </cell>
          <cell r="E180">
            <v>223</v>
          </cell>
          <cell r="F180">
            <v>3345000</v>
          </cell>
          <cell r="G180">
            <v>0</v>
          </cell>
          <cell r="H180">
            <v>0</v>
          </cell>
          <cell r="I180">
            <v>0.247</v>
          </cell>
          <cell r="J180">
            <v>3705</v>
          </cell>
          <cell r="K180">
            <v>223</v>
          </cell>
          <cell r="L180">
            <v>3345000</v>
          </cell>
          <cell r="M180">
            <v>0</v>
          </cell>
          <cell r="N180">
            <v>0</v>
          </cell>
          <cell r="O180">
            <v>69</v>
          </cell>
          <cell r="P180">
            <v>1035000</v>
          </cell>
        </row>
        <row r="181">
          <cell r="A181">
            <v>11</v>
          </cell>
          <cell r="B181" t="str">
            <v xml:space="preserve">    1/C 325 sq.mm </v>
          </cell>
          <cell r="C181">
            <v>16500</v>
          </cell>
          <cell r="D181" t="str">
            <v>M</v>
          </cell>
          <cell r="E181">
            <v>279</v>
          </cell>
          <cell r="F181">
            <v>4603500</v>
          </cell>
          <cell r="G181">
            <v>0</v>
          </cell>
          <cell r="H181">
            <v>0</v>
          </cell>
          <cell r="I181">
            <v>0.27</v>
          </cell>
          <cell r="J181">
            <v>4455</v>
          </cell>
          <cell r="K181">
            <v>279</v>
          </cell>
          <cell r="L181">
            <v>4603500</v>
          </cell>
          <cell r="M181">
            <v>0</v>
          </cell>
          <cell r="N181">
            <v>0</v>
          </cell>
          <cell r="O181">
            <v>76</v>
          </cell>
          <cell r="P181">
            <v>1254000</v>
          </cell>
        </row>
        <row r="182">
          <cell r="A182">
            <v>12</v>
          </cell>
          <cell r="B182" t="str">
            <v xml:space="preserve">    4/C 5.5 sq.mm </v>
          </cell>
          <cell r="C182">
            <v>300</v>
          </cell>
          <cell r="D182" t="str">
            <v>M</v>
          </cell>
          <cell r="E182">
            <v>28</v>
          </cell>
          <cell r="F182">
            <v>8400</v>
          </cell>
          <cell r="G182">
            <v>0</v>
          </cell>
          <cell r="H182">
            <v>0</v>
          </cell>
          <cell r="I182">
            <v>0.11700000000000001</v>
          </cell>
          <cell r="J182">
            <v>35</v>
          </cell>
          <cell r="K182">
            <v>28</v>
          </cell>
          <cell r="L182">
            <v>8400</v>
          </cell>
          <cell r="M182">
            <v>0</v>
          </cell>
          <cell r="N182">
            <v>0</v>
          </cell>
          <cell r="O182">
            <v>33</v>
          </cell>
          <cell r="P182">
            <v>9900</v>
          </cell>
        </row>
        <row r="183">
          <cell r="A183">
            <v>13</v>
          </cell>
          <cell r="B183" t="str">
            <v xml:space="preserve">    4/C 60 sq.mm </v>
          </cell>
          <cell r="C183">
            <v>300</v>
          </cell>
          <cell r="D183" t="str">
            <v>M</v>
          </cell>
          <cell r="E183">
            <v>232</v>
          </cell>
          <cell r="F183">
            <v>69600</v>
          </cell>
          <cell r="G183">
            <v>0</v>
          </cell>
          <cell r="H183">
            <v>0</v>
          </cell>
          <cell r="I183">
            <v>0.32500000000000001</v>
          </cell>
          <cell r="J183">
            <v>98</v>
          </cell>
          <cell r="K183">
            <v>232</v>
          </cell>
          <cell r="L183">
            <v>69600</v>
          </cell>
          <cell r="M183">
            <v>0</v>
          </cell>
          <cell r="N183">
            <v>0</v>
          </cell>
          <cell r="O183">
            <v>91</v>
          </cell>
          <cell r="P183">
            <v>27300</v>
          </cell>
        </row>
        <row r="184"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</row>
        <row r="185">
          <cell r="B185" t="str">
            <v xml:space="preserve"> 600V CONTROL CABLE, PVC INSU. PVC JACKET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A186">
            <v>14</v>
          </cell>
          <cell r="B186" t="str">
            <v xml:space="preserve">    4/C 2.0 sq.mm </v>
          </cell>
          <cell r="C186">
            <v>13000</v>
          </cell>
          <cell r="D186" t="str">
            <v>M</v>
          </cell>
          <cell r="E186">
            <v>11</v>
          </cell>
          <cell r="F186">
            <v>143000</v>
          </cell>
          <cell r="G186">
            <v>0</v>
          </cell>
          <cell r="H186">
            <v>0</v>
          </cell>
          <cell r="I186">
            <v>0.08</v>
          </cell>
          <cell r="J186">
            <v>1040</v>
          </cell>
          <cell r="K186">
            <v>11</v>
          </cell>
          <cell r="L186">
            <v>143000</v>
          </cell>
          <cell r="M186">
            <v>0</v>
          </cell>
          <cell r="N186">
            <v>0</v>
          </cell>
          <cell r="O186">
            <v>22</v>
          </cell>
          <cell r="P186">
            <v>286000</v>
          </cell>
        </row>
        <row r="187">
          <cell r="A187">
            <v>15</v>
          </cell>
          <cell r="B187" t="str">
            <v xml:space="preserve">    7/C 2.0 sq.mm </v>
          </cell>
          <cell r="C187">
            <v>6400</v>
          </cell>
          <cell r="D187" t="str">
            <v>M</v>
          </cell>
          <cell r="E187">
            <v>24</v>
          </cell>
          <cell r="F187">
            <v>153600</v>
          </cell>
          <cell r="G187">
            <v>0</v>
          </cell>
          <cell r="H187">
            <v>0</v>
          </cell>
          <cell r="I187">
            <v>0.105</v>
          </cell>
          <cell r="J187">
            <v>672</v>
          </cell>
          <cell r="K187">
            <v>24</v>
          </cell>
          <cell r="L187">
            <v>153600</v>
          </cell>
          <cell r="M187">
            <v>0</v>
          </cell>
          <cell r="N187">
            <v>0</v>
          </cell>
          <cell r="O187">
            <v>29</v>
          </cell>
          <cell r="P187">
            <v>185600</v>
          </cell>
        </row>
        <row r="188">
          <cell r="A188">
            <v>16</v>
          </cell>
          <cell r="B188" t="str">
            <v xml:space="preserve">    9/C 2.0 sq.mm </v>
          </cell>
          <cell r="C188">
            <v>4000</v>
          </cell>
          <cell r="D188" t="str">
            <v>M</v>
          </cell>
          <cell r="E188">
            <v>30</v>
          </cell>
          <cell r="F188">
            <v>120000</v>
          </cell>
          <cell r="G188">
            <v>0</v>
          </cell>
          <cell r="H188">
            <v>0</v>
          </cell>
          <cell r="I188">
            <v>0.12</v>
          </cell>
          <cell r="J188">
            <v>480</v>
          </cell>
          <cell r="K188">
            <v>30</v>
          </cell>
          <cell r="L188">
            <v>120000</v>
          </cell>
          <cell r="M188">
            <v>0</v>
          </cell>
          <cell r="N188">
            <v>0</v>
          </cell>
          <cell r="O188">
            <v>34</v>
          </cell>
          <cell r="P188">
            <v>136000</v>
          </cell>
        </row>
        <row r="189">
          <cell r="A189">
            <v>17</v>
          </cell>
          <cell r="B189" t="str">
            <v xml:space="preserve">   12/C 2.0 sq.mm </v>
          </cell>
          <cell r="C189">
            <v>2500</v>
          </cell>
          <cell r="D189" t="str">
            <v>M</v>
          </cell>
          <cell r="E189">
            <v>38</v>
          </cell>
          <cell r="F189">
            <v>95000</v>
          </cell>
          <cell r="G189">
            <v>0</v>
          </cell>
          <cell r="H189">
            <v>0</v>
          </cell>
          <cell r="I189">
            <v>0.13800000000000001</v>
          </cell>
          <cell r="J189">
            <v>345</v>
          </cell>
          <cell r="K189">
            <v>38</v>
          </cell>
          <cell r="L189">
            <v>95000</v>
          </cell>
          <cell r="M189">
            <v>0</v>
          </cell>
          <cell r="N189">
            <v>0</v>
          </cell>
          <cell r="O189">
            <v>39</v>
          </cell>
          <cell r="P189">
            <v>97500</v>
          </cell>
        </row>
        <row r="190">
          <cell r="A190">
            <v>18</v>
          </cell>
          <cell r="B190" t="str">
            <v xml:space="preserve">   19/C 2.0 sq.mm </v>
          </cell>
          <cell r="C190">
            <v>1950</v>
          </cell>
          <cell r="D190" t="str">
            <v>M</v>
          </cell>
          <cell r="E190">
            <v>57</v>
          </cell>
          <cell r="F190">
            <v>111150</v>
          </cell>
          <cell r="G190">
            <v>0</v>
          </cell>
          <cell r="H190">
            <v>0</v>
          </cell>
          <cell r="I190">
            <v>0.17399999999999999</v>
          </cell>
          <cell r="J190">
            <v>339</v>
          </cell>
          <cell r="K190">
            <v>57</v>
          </cell>
          <cell r="L190">
            <v>111150</v>
          </cell>
          <cell r="M190">
            <v>0</v>
          </cell>
          <cell r="N190">
            <v>0</v>
          </cell>
          <cell r="O190">
            <v>49</v>
          </cell>
          <cell r="P190">
            <v>95550</v>
          </cell>
        </row>
        <row r="191">
          <cell r="A191">
            <v>19</v>
          </cell>
          <cell r="B191" t="str">
            <v xml:space="preserve">   30/C 2.0 sq.mm </v>
          </cell>
          <cell r="C191">
            <v>1900</v>
          </cell>
          <cell r="D191" t="str">
            <v>M</v>
          </cell>
          <cell r="E191">
            <v>92</v>
          </cell>
          <cell r="F191">
            <v>174800</v>
          </cell>
          <cell r="G191">
            <v>0</v>
          </cell>
          <cell r="H191">
            <v>0</v>
          </cell>
          <cell r="I191">
            <v>0.21199999999999999</v>
          </cell>
          <cell r="J191">
            <v>403</v>
          </cell>
          <cell r="K191">
            <v>92</v>
          </cell>
          <cell r="L191">
            <v>174800</v>
          </cell>
          <cell r="M191">
            <v>0</v>
          </cell>
          <cell r="N191">
            <v>0</v>
          </cell>
          <cell r="O191">
            <v>59</v>
          </cell>
          <cell r="P191">
            <v>112100</v>
          </cell>
        </row>
        <row r="192">
          <cell r="A192">
            <v>20</v>
          </cell>
          <cell r="B192" t="str">
            <v>600V SHIELDED CABLE, 8P-#14AWG</v>
          </cell>
          <cell r="C192">
            <v>300</v>
          </cell>
          <cell r="D192" t="str">
            <v>M</v>
          </cell>
          <cell r="E192">
            <v>83</v>
          </cell>
          <cell r="F192">
            <v>24900</v>
          </cell>
          <cell r="G192">
            <v>0</v>
          </cell>
          <cell r="H192">
            <v>0</v>
          </cell>
          <cell r="I192">
            <v>0.16</v>
          </cell>
          <cell r="J192">
            <v>48</v>
          </cell>
          <cell r="K192">
            <v>83</v>
          </cell>
          <cell r="L192">
            <v>24900</v>
          </cell>
          <cell r="M192">
            <v>0</v>
          </cell>
          <cell r="N192">
            <v>0</v>
          </cell>
          <cell r="O192">
            <v>45</v>
          </cell>
          <cell r="P192">
            <v>13500</v>
          </cell>
        </row>
        <row r="193"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</row>
        <row r="194">
          <cell r="B194" t="str">
            <v>8KV POWER CABLE, XLPE INSU. PVC JACKET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</row>
        <row r="195">
          <cell r="A195">
            <v>21</v>
          </cell>
          <cell r="B195" t="str">
            <v xml:space="preserve">    3/C  38 sq.mm </v>
          </cell>
          <cell r="C195">
            <v>880</v>
          </cell>
          <cell r="D195" t="str">
            <v>M</v>
          </cell>
          <cell r="E195">
            <v>268</v>
          </cell>
          <cell r="F195">
            <v>235840</v>
          </cell>
          <cell r="G195">
            <v>0</v>
          </cell>
          <cell r="H195">
            <v>0</v>
          </cell>
          <cell r="I195">
            <v>0.32100000000000001</v>
          </cell>
          <cell r="J195">
            <v>282</v>
          </cell>
          <cell r="K195">
            <v>268</v>
          </cell>
          <cell r="L195">
            <v>235840</v>
          </cell>
          <cell r="M195">
            <v>0</v>
          </cell>
          <cell r="N195">
            <v>0</v>
          </cell>
          <cell r="O195">
            <v>90</v>
          </cell>
          <cell r="P195">
            <v>79200</v>
          </cell>
        </row>
        <row r="196">
          <cell r="A196">
            <v>22</v>
          </cell>
          <cell r="B196" t="str">
            <v xml:space="preserve">    3/C  60 sq.mm </v>
          </cell>
          <cell r="C196">
            <v>200</v>
          </cell>
          <cell r="D196" t="str">
            <v>M</v>
          </cell>
          <cell r="E196">
            <v>367</v>
          </cell>
          <cell r="F196">
            <v>73400</v>
          </cell>
          <cell r="G196">
            <v>0</v>
          </cell>
          <cell r="H196">
            <v>0</v>
          </cell>
          <cell r="I196">
            <v>0.38800000000000001</v>
          </cell>
          <cell r="J196">
            <v>78</v>
          </cell>
          <cell r="K196">
            <v>367</v>
          </cell>
          <cell r="L196">
            <v>73400</v>
          </cell>
          <cell r="M196">
            <v>0</v>
          </cell>
          <cell r="N196">
            <v>0</v>
          </cell>
          <cell r="O196">
            <v>109</v>
          </cell>
          <cell r="P196">
            <v>21800</v>
          </cell>
        </row>
        <row r="197">
          <cell r="A197">
            <v>23</v>
          </cell>
          <cell r="B197" t="str">
            <v xml:space="preserve">    1/C 100 sq.mm </v>
          </cell>
          <cell r="C197">
            <v>4800</v>
          </cell>
          <cell r="D197" t="str">
            <v>M</v>
          </cell>
          <cell r="E197">
            <v>148</v>
          </cell>
          <cell r="F197">
            <v>710400</v>
          </cell>
          <cell r="G197">
            <v>0</v>
          </cell>
          <cell r="H197">
            <v>0</v>
          </cell>
          <cell r="I197">
            <v>0.22500000000000001</v>
          </cell>
          <cell r="J197">
            <v>1080</v>
          </cell>
          <cell r="K197">
            <v>148</v>
          </cell>
          <cell r="L197">
            <v>710400</v>
          </cell>
          <cell r="M197">
            <v>0</v>
          </cell>
          <cell r="N197">
            <v>0</v>
          </cell>
          <cell r="O197">
            <v>63</v>
          </cell>
          <cell r="P197">
            <v>302400</v>
          </cell>
        </row>
        <row r="198">
          <cell r="A198">
            <v>24</v>
          </cell>
          <cell r="B198" t="str">
            <v xml:space="preserve">    1/C 200 sq.mm </v>
          </cell>
          <cell r="C198">
            <v>1000</v>
          </cell>
          <cell r="D198" t="str">
            <v>M</v>
          </cell>
          <cell r="E198">
            <v>246</v>
          </cell>
          <cell r="F198">
            <v>246000</v>
          </cell>
          <cell r="G198">
            <v>0</v>
          </cell>
          <cell r="H198">
            <v>0</v>
          </cell>
          <cell r="I198">
            <v>0.28699999999999998</v>
          </cell>
          <cell r="J198">
            <v>287</v>
          </cell>
          <cell r="K198">
            <v>246</v>
          </cell>
          <cell r="L198">
            <v>246000</v>
          </cell>
          <cell r="M198">
            <v>0</v>
          </cell>
          <cell r="N198">
            <v>0</v>
          </cell>
          <cell r="O198">
            <v>80</v>
          </cell>
          <cell r="P198">
            <v>80000</v>
          </cell>
        </row>
        <row r="199">
          <cell r="A199">
            <v>25</v>
          </cell>
          <cell r="B199" t="str">
            <v xml:space="preserve">    1/C 250 sq.mm </v>
          </cell>
          <cell r="C199">
            <v>17500</v>
          </cell>
          <cell r="D199" t="str">
            <v>M</v>
          </cell>
          <cell r="E199">
            <v>306</v>
          </cell>
          <cell r="F199">
            <v>5355000</v>
          </cell>
          <cell r="G199">
            <v>0</v>
          </cell>
          <cell r="H199">
            <v>0</v>
          </cell>
          <cell r="I199">
            <v>0.27400000000000002</v>
          </cell>
          <cell r="J199">
            <v>4795</v>
          </cell>
          <cell r="K199">
            <v>306</v>
          </cell>
          <cell r="L199">
            <v>5355000</v>
          </cell>
          <cell r="M199">
            <v>0</v>
          </cell>
          <cell r="N199">
            <v>0</v>
          </cell>
          <cell r="O199">
            <v>77</v>
          </cell>
          <cell r="P199">
            <v>1347500</v>
          </cell>
        </row>
        <row r="200">
          <cell r="B200" t="str">
            <v xml:space="preserve"> WEATHER PROOF, NEMA-4X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</row>
        <row r="201">
          <cell r="B201" t="str">
            <v>8KV TERMINATION KIT, HEAT SHRINKABLE TYPE</v>
          </cell>
          <cell r="C201">
            <v>0</v>
          </cell>
          <cell r="D201">
            <v>0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</row>
        <row r="202">
          <cell r="A202">
            <v>26</v>
          </cell>
          <cell r="B202" t="str">
            <v xml:space="preserve">    3/C  38 sq.mm </v>
          </cell>
          <cell r="C202">
            <v>8</v>
          </cell>
          <cell r="D202" t="str">
            <v>SET</v>
          </cell>
          <cell r="E202">
            <v>4330</v>
          </cell>
          <cell r="F202">
            <v>34640</v>
          </cell>
          <cell r="G202">
            <v>0</v>
          </cell>
          <cell r="H202">
            <v>0</v>
          </cell>
          <cell r="I202">
            <v>5</v>
          </cell>
          <cell r="J202">
            <v>40</v>
          </cell>
          <cell r="K202">
            <v>4330</v>
          </cell>
          <cell r="L202">
            <v>34640</v>
          </cell>
          <cell r="M202">
            <v>0</v>
          </cell>
          <cell r="N202">
            <v>0</v>
          </cell>
          <cell r="O202">
            <v>1400</v>
          </cell>
          <cell r="P202">
            <v>11200</v>
          </cell>
        </row>
        <row r="203">
          <cell r="A203">
            <v>27</v>
          </cell>
          <cell r="B203" t="str">
            <v xml:space="preserve">    3/C  60 sq.mm </v>
          </cell>
          <cell r="C203">
            <v>10</v>
          </cell>
          <cell r="D203" t="str">
            <v>SET</v>
          </cell>
          <cell r="E203">
            <v>4330</v>
          </cell>
          <cell r="F203">
            <v>43300</v>
          </cell>
          <cell r="G203">
            <v>0</v>
          </cell>
          <cell r="H203">
            <v>0</v>
          </cell>
          <cell r="I203">
            <v>6</v>
          </cell>
          <cell r="J203">
            <v>60</v>
          </cell>
          <cell r="K203">
            <v>4330</v>
          </cell>
          <cell r="L203">
            <v>43300</v>
          </cell>
          <cell r="M203">
            <v>0</v>
          </cell>
          <cell r="N203">
            <v>0</v>
          </cell>
          <cell r="O203">
            <v>1680</v>
          </cell>
          <cell r="P203">
            <v>16800</v>
          </cell>
        </row>
        <row r="204">
          <cell r="A204">
            <v>28</v>
          </cell>
          <cell r="B204" t="str">
            <v xml:space="preserve">   1/C 100 sq.mm </v>
          </cell>
          <cell r="C204">
            <v>30</v>
          </cell>
          <cell r="D204" t="str">
            <v>SET</v>
          </cell>
          <cell r="E204">
            <v>1170</v>
          </cell>
          <cell r="F204">
            <v>35100</v>
          </cell>
          <cell r="G204">
            <v>0</v>
          </cell>
          <cell r="H204">
            <v>0</v>
          </cell>
          <cell r="I204">
            <v>3.5</v>
          </cell>
          <cell r="J204">
            <v>105</v>
          </cell>
          <cell r="K204">
            <v>1170</v>
          </cell>
          <cell r="L204">
            <v>35100</v>
          </cell>
          <cell r="M204">
            <v>0</v>
          </cell>
          <cell r="N204">
            <v>0</v>
          </cell>
          <cell r="O204">
            <v>980</v>
          </cell>
          <cell r="P204">
            <v>29400</v>
          </cell>
        </row>
        <row r="205">
          <cell r="A205">
            <v>29</v>
          </cell>
          <cell r="B205" t="str">
            <v xml:space="preserve">    1/C 200 sq.mm </v>
          </cell>
          <cell r="C205">
            <v>9</v>
          </cell>
          <cell r="D205" t="str">
            <v>SET</v>
          </cell>
          <cell r="E205">
            <v>1550</v>
          </cell>
          <cell r="F205">
            <v>13950</v>
          </cell>
          <cell r="G205">
            <v>0</v>
          </cell>
          <cell r="H205">
            <v>0</v>
          </cell>
          <cell r="I205">
            <v>4.5</v>
          </cell>
          <cell r="J205">
            <v>41</v>
          </cell>
          <cell r="K205">
            <v>1550</v>
          </cell>
          <cell r="L205">
            <v>13950</v>
          </cell>
          <cell r="M205">
            <v>0</v>
          </cell>
          <cell r="N205">
            <v>0</v>
          </cell>
          <cell r="O205">
            <v>1260</v>
          </cell>
          <cell r="P205">
            <v>11340</v>
          </cell>
        </row>
        <row r="206">
          <cell r="A206">
            <v>30</v>
          </cell>
          <cell r="B206" t="str">
            <v xml:space="preserve">    1/C 250 sq.mm </v>
          </cell>
          <cell r="C206">
            <v>40</v>
          </cell>
          <cell r="D206" t="str">
            <v>SET</v>
          </cell>
          <cell r="E206">
            <v>1585</v>
          </cell>
          <cell r="F206">
            <v>63400</v>
          </cell>
          <cell r="G206">
            <v>0</v>
          </cell>
          <cell r="H206">
            <v>0</v>
          </cell>
          <cell r="I206">
            <v>4.5</v>
          </cell>
          <cell r="J206">
            <v>180</v>
          </cell>
          <cell r="K206">
            <v>1585</v>
          </cell>
          <cell r="L206">
            <v>63400</v>
          </cell>
          <cell r="M206">
            <v>0</v>
          </cell>
          <cell r="N206">
            <v>0</v>
          </cell>
          <cell r="O206">
            <v>1260</v>
          </cell>
          <cell r="P206">
            <v>50400</v>
          </cell>
        </row>
        <row r="207"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B208" t="str">
            <v xml:space="preserve"> RSG CONDUIT WITH COUPLING, THICK WALL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</row>
        <row r="209">
          <cell r="B209" t="str">
            <v xml:space="preserve"> (ANSI C80.1 NPT THREADED)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</row>
        <row r="210">
          <cell r="A210">
            <v>31</v>
          </cell>
          <cell r="B210" t="str">
            <v xml:space="preserve">     1"</v>
          </cell>
          <cell r="C210">
            <v>800</v>
          </cell>
          <cell r="D210" t="str">
            <v>M</v>
          </cell>
          <cell r="E210">
            <v>49</v>
          </cell>
          <cell r="F210">
            <v>39200</v>
          </cell>
          <cell r="G210">
            <v>0</v>
          </cell>
          <cell r="H210">
            <v>0</v>
          </cell>
          <cell r="I210">
            <v>0.54</v>
          </cell>
          <cell r="J210">
            <v>432</v>
          </cell>
          <cell r="K210">
            <v>49</v>
          </cell>
          <cell r="L210">
            <v>39200</v>
          </cell>
          <cell r="M210">
            <v>0</v>
          </cell>
          <cell r="N210">
            <v>0</v>
          </cell>
          <cell r="O210">
            <v>151</v>
          </cell>
          <cell r="P210">
            <v>120800</v>
          </cell>
        </row>
        <row r="211">
          <cell r="A211">
            <v>32</v>
          </cell>
          <cell r="B211" t="str">
            <v xml:space="preserve">     2"</v>
          </cell>
          <cell r="C211">
            <v>1000</v>
          </cell>
          <cell r="D211" t="str">
            <v>M</v>
          </cell>
          <cell r="E211">
            <v>105</v>
          </cell>
          <cell r="F211">
            <v>105000</v>
          </cell>
          <cell r="G211">
            <v>0</v>
          </cell>
          <cell r="H211">
            <v>0</v>
          </cell>
          <cell r="I211">
            <v>0.98</v>
          </cell>
          <cell r="J211">
            <v>980</v>
          </cell>
          <cell r="K211">
            <v>105</v>
          </cell>
          <cell r="L211">
            <v>105000</v>
          </cell>
          <cell r="M211">
            <v>0</v>
          </cell>
          <cell r="N211">
            <v>0</v>
          </cell>
          <cell r="O211">
            <v>274</v>
          </cell>
          <cell r="P211">
            <v>274000</v>
          </cell>
        </row>
        <row r="212">
          <cell r="A212">
            <v>33</v>
          </cell>
          <cell r="B212" t="str">
            <v xml:space="preserve">     4"</v>
          </cell>
          <cell r="C212">
            <v>350</v>
          </cell>
          <cell r="D212" t="str">
            <v>M</v>
          </cell>
          <cell r="E212">
            <v>343</v>
          </cell>
          <cell r="F212">
            <v>120050</v>
          </cell>
          <cell r="G212">
            <v>0</v>
          </cell>
          <cell r="H212">
            <v>0</v>
          </cell>
          <cell r="I212">
            <v>1.85</v>
          </cell>
          <cell r="J212">
            <v>648</v>
          </cell>
          <cell r="K212">
            <v>343</v>
          </cell>
          <cell r="L212">
            <v>120050</v>
          </cell>
          <cell r="M212">
            <v>0</v>
          </cell>
          <cell r="N212">
            <v>0</v>
          </cell>
          <cell r="O212">
            <v>518</v>
          </cell>
          <cell r="P212">
            <v>181300</v>
          </cell>
        </row>
        <row r="213">
          <cell r="A213">
            <v>34</v>
          </cell>
          <cell r="B213" t="str">
            <v xml:space="preserve">     6"</v>
          </cell>
          <cell r="C213">
            <v>50</v>
          </cell>
          <cell r="D213" t="str">
            <v>M</v>
          </cell>
          <cell r="E213">
            <v>840</v>
          </cell>
          <cell r="F213">
            <v>42000</v>
          </cell>
          <cell r="G213">
            <v>0</v>
          </cell>
          <cell r="H213">
            <v>0</v>
          </cell>
          <cell r="I213">
            <v>2.72</v>
          </cell>
          <cell r="J213">
            <v>136</v>
          </cell>
          <cell r="K213">
            <v>840</v>
          </cell>
          <cell r="L213">
            <v>42000</v>
          </cell>
          <cell r="M213">
            <v>0</v>
          </cell>
          <cell r="N213">
            <v>0</v>
          </cell>
          <cell r="O213">
            <v>762</v>
          </cell>
          <cell r="P213">
            <v>38100</v>
          </cell>
        </row>
        <row r="214">
          <cell r="E214" t="str">
            <v xml:space="preserve"> 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 xml:space="preserve"> FLEXIBLE CONDUIT, LIQUID-TIGHT, UA TYPE</v>
          </cell>
          <cell r="C215">
            <v>0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</row>
        <row r="216">
          <cell r="A216">
            <v>35</v>
          </cell>
          <cell r="B216" t="str">
            <v xml:space="preserve">     1", 0.6M LG., W/TWO CONNECTORS</v>
          </cell>
          <cell r="C216">
            <v>20</v>
          </cell>
          <cell r="D216" t="str">
            <v>M</v>
          </cell>
          <cell r="E216">
            <v>191</v>
          </cell>
          <cell r="F216">
            <v>3820</v>
          </cell>
          <cell r="G216">
            <v>0</v>
          </cell>
          <cell r="H216">
            <v>0</v>
          </cell>
          <cell r="I216">
            <v>0.64</v>
          </cell>
          <cell r="J216">
            <v>13</v>
          </cell>
          <cell r="K216">
            <v>191</v>
          </cell>
          <cell r="L216">
            <v>3820</v>
          </cell>
          <cell r="M216">
            <v>0</v>
          </cell>
          <cell r="N216">
            <v>0</v>
          </cell>
          <cell r="O216">
            <v>179</v>
          </cell>
          <cell r="P216">
            <v>3580</v>
          </cell>
        </row>
        <row r="217">
          <cell r="A217">
            <v>36</v>
          </cell>
          <cell r="B217" t="str">
            <v xml:space="preserve">    2", 0.6M LG., W/TWO CONNECTORS</v>
          </cell>
          <cell r="C217">
            <v>25</v>
          </cell>
          <cell r="D217" t="str">
            <v>M</v>
          </cell>
          <cell r="E217">
            <v>446</v>
          </cell>
          <cell r="F217">
            <v>11150</v>
          </cell>
          <cell r="G217">
            <v>0</v>
          </cell>
          <cell r="H217">
            <v>0</v>
          </cell>
          <cell r="I217">
            <v>1.1599999999999999</v>
          </cell>
          <cell r="J217">
            <v>29</v>
          </cell>
          <cell r="K217">
            <v>446</v>
          </cell>
          <cell r="L217">
            <v>11150</v>
          </cell>
          <cell r="M217">
            <v>0</v>
          </cell>
          <cell r="N217">
            <v>0</v>
          </cell>
          <cell r="O217">
            <v>325</v>
          </cell>
          <cell r="P217">
            <v>8125</v>
          </cell>
        </row>
        <row r="218">
          <cell r="A218">
            <v>37</v>
          </cell>
          <cell r="B218" t="str">
            <v xml:space="preserve">    4", 0.6M LG., W/TWO CONNECTORS</v>
          </cell>
          <cell r="C218">
            <v>20</v>
          </cell>
          <cell r="D218" t="str">
            <v>M</v>
          </cell>
          <cell r="E218">
            <v>1307</v>
          </cell>
          <cell r="F218">
            <v>26140</v>
          </cell>
          <cell r="G218">
            <v>0</v>
          </cell>
          <cell r="H218">
            <v>0</v>
          </cell>
          <cell r="I218">
            <v>2.08</v>
          </cell>
          <cell r="J218">
            <v>42</v>
          </cell>
          <cell r="K218">
            <v>1307</v>
          </cell>
          <cell r="L218">
            <v>26140</v>
          </cell>
          <cell r="M218">
            <v>0</v>
          </cell>
          <cell r="N218">
            <v>0</v>
          </cell>
          <cell r="O218">
            <v>582</v>
          </cell>
          <cell r="P218">
            <v>11640</v>
          </cell>
        </row>
        <row r="219">
          <cell r="D219">
            <v>0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</row>
        <row r="220">
          <cell r="A220">
            <v>38</v>
          </cell>
          <cell r="B220" t="str">
            <v xml:space="preserve"> HOT DIPPED GALVANIZED CONDUIT FITTING</v>
          </cell>
          <cell r="C220">
            <v>1</v>
          </cell>
          <cell r="D220" t="str">
            <v>LOT</v>
          </cell>
          <cell r="E220">
            <v>612500</v>
          </cell>
          <cell r="F220">
            <v>612500</v>
          </cell>
          <cell r="G220">
            <v>0</v>
          </cell>
          <cell r="H220">
            <v>0</v>
          </cell>
          <cell r="I220">
            <v>658.8</v>
          </cell>
          <cell r="J220">
            <v>659</v>
          </cell>
          <cell r="K220">
            <v>612500</v>
          </cell>
          <cell r="L220">
            <v>612500</v>
          </cell>
          <cell r="M220">
            <v>0</v>
          </cell>
          <cell r="N220">
            <v>0</v>
          </cell>
          <cell r="O220">
            <v>184464</v>
          </cell>
          <cell r="P220">
            <v>184464</v>
          </cell>
        </row>
        <row r="221">
          <cell r="B221" t="str">
            <v xml:space="preserve"> SEALING FITTING, UNION, CLAMP….</v>
          </cell>
          <cell r="C221">
            <v>0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</row>
        <row r="222">
          <cell r="D222">
            <v>0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</row>
        <row r="223">
          <cell r="A223">
            <v>39</v>
          </cell>
          <cell r="B223" t="str">
            <v xml:space="preserve"> HOT DIPPED GALVANIZED STEEL SUPPORT, FOR CONDUIT</v>
          </cell>
          <cell r="C223">
            <v>1100</v>
          </cell>
          <cell r="D223" t="str">
            <v>KG</v>
          </cell>
          <cell r="E223">
            <v>20</v>
          </cell>
          <cell r="F223">
            <v>22000</v>
          </cell>
          <cell r="G223">
            <v>0</v>
          </cell>
          <cell r="H223">
            <v>0</v>
          </cell>
          <cell r="I223">
            <v>0.15</v>
          </cell>
          <cell r="J223">
            <v>165</v>
          </cell>
          <cell r="K223">
            <v>20</v>
          </cell>
          <cell r="L223">
            <v>22000</v>
          </cell>
          <cell r="M223">
            <v>0</v>
          </cell>
          <cell r="N223">
            <v>0</v>
          </cell>
          <cell r="O223">
            <v>42</v>
          </cell>
          <cell r="P223">
            <v>46200</v>
          </cell>
        </row>
        <row r="224">
          <cell r="A224" t="str">
            <v>A.2.1</v>
          </cell>
          <cell r="B224" t="str">
            <v xml:space="preserve">  6.9KV VCB 4000A 40KA , SWITCHGEAR INCOMING &amp; TIE PANEL </v>
          </cell>
          <cell r="C224">
            <v>3</v>
          </cell>
          <cell r="D224" t="str">
            <v>PNL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</row>
        <row r="225">
          <cell r="A225">
            <v>40</v>
          </cell>
          <cell r="B225" t="str">
            <v xml:space="preserve"> PUSH BUTTON  STATION, "START-STOP" TYPE,</v>
          </cell>
          <cell r="C225">
            <v>20</v>
          </cell>
          <cell r="D225" t="str">
            <v>SET</v>
          </cell>
          <cell r="E225">
            <v>3600</v>
          </cell>
          <cell r="F225">
            <v>72000</v>
          </cell>
          <cell r="G225">
            <v>0</v>
          </cell>
          <cell r="H225">
            <v>0</v>
          </cell>
          <cell r="I225">
            <v>6</v>
          </cell>
          <cell r="J225">
            <v>120</v>
          </cell>
          <cell r="K225">
            <v>3600</v>
          </cell>
          <cell r="L225">
            <v>72000</v>
          </cell>
          <cell r="M225">
            <v>0</v>
          </cell>
          <cell r="N225">
            <v>0</v>
          </cell>
          <cell r="O225">
            <v>1680</v>
          </cell>
          <cell r="P225">
            <v>33600</v>
          </cell>
        </row>
        <row r="226">
          <cell r="B226" t="str">
            <v xml:space="preserve"> FOR CLASS 1, DIV. 2 GROUP D, NEMA-4X</v>
          </cell>
          <cell r="C226">
            <v>0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</row>
        <row r="228">
          <cell r="A228">
            <v>41</v>
          </cell>
          <cell r="B228" t="str">
            <v xml:space="preserve"> PUSH BUTTON  STATION, "START-STOP" TYPE, WITH LAMP x 1PC</v>
          </cell>
          <cell r="C228">
            <v>12</v>
          </cell>
          <cell r="D228" t="str">
            <v>SET</v>
          </cell>
          <cell r="E228">
            <v>6800</v>
          </cell>
          <cell r="F228">
            <v>81600</v>
          </cell>
          <cell r="G228">
            <v>0</v>
          </cell>
          <cell r="H228">
            <v>0</v>
          </cell>
          <cell r="I228">
            <v>7</v>
          </cell>
          <cell r="J228">
            <v>84</v>
          </cell>
          <cell r="K228">
            <v>6800</v>
          </cell>
          <cell r="L228">
            <v>81600</v>
          </cell>
          <cell r="M228">
            <v>0</v>
          </cell>
          <cell r="N228">
            <v>0</v>
          </cell>
          <cell r="O228">
            <v>1960</v>
          </cell>
          <cell r="P228">
            <v>23520</v>
          </cell>
        </row>
        <row r="229">
          <cell r="B229" t="str">
            <v xml:space="preserve"> FOR CLASS 1, DIV. 2 GROUP D, NEMA-4X</v>
          </cell>
          <cell r="C229">
            <v>0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5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</row>
        <row r="230">
          <cell r="B230">
            <v>0</v>
          </cell>
          <cell r="C230">
            <v>0</v>
          </cell>
          <cell r="D230">
            <v>0</v>
          </cell>
          <cell r="E230">
            <v>0</v>
          </cell>
          <cell r="F230">
            <v>0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</row>
        <row r="231">
          <cell r="A231">
            <v>42</v>
          </cell>
          <cell r="B231" t="str">
            <v xml:space="preserve"> PUSH BUTTON  STATION, "START-STOP" TYPE,</v>
          </cell>
          <cell r="C231">
            <v>20</v>
          </cell>
          <cell r="D231" t="str">
            <v>SET</v>
          </cell>
          <cell r="E231">
            <v>2800</v>
          </cell>
          <cell r="F231">
            <v>56000</v>
          </cell>
          <cell r="G231">
            <v>0</v>
          </cell>
          <cell r="H231">
            <v>0</v>
          </cell>
          <cell r="I231">
            <v>5</v>
          </cell>
          <cell r="J231">
            <v>100</v>
          </cell>
          <cell r="K231">
            <v>2800</v>
          </cell>
          <cell r="L231">
            <v>56000</v>
          </cell>
          <cell r="M231">
            <v>0</v>
          </cell>
          <cell r="N231">
            <v>0</v>
          </cell>
          <cell r="O231">
            <v>1400</v>
          </cell>
          <cell r="P231">
            <v>28000</v>
          </cell>
        </row>
        <row r="232">
          <cell r="B232" t="str">
            <v xml:space="preserve"> WEATHER PROOF, NEMA-4X</v>
          </cell>
          <cell r="C232">
            <v>0</v>
          </cell>
          <cell r="D232">
            <v>0</v>
          </cell>
          <cell r="E232">
            <v>0</v>
          </cell>
          <cell r="F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</row>
        <row r="233"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</row>
        <row r="234">
          <cell r="A234">
            <v>43</v>
          </cell>
          <cell r="B234" t="str">
            <v xml:space="preserve"> HOT DIPPED GALVANIZED STEEL SUPPORT, </v>
          </cell>
          <cell r="C234">
            <v>780</v>
          </cell>
          <cell r="D234" t="str">
            <v>KG</v>
          </cell>
          <cell r="E234">
            <v>20</v>
          </cell>
          <cell r="F234">
            <v>15600</v>
          </cell>
          <cell r="G234">
            <v>0</v>
          </cell>
          <cell r="H234">
            <v>0</v>
          </cell>
          <cell r="I234">
            <v>0.15</v>
          </cell>
          <cell r="J234">
            <v>117</v>
          </cell>
          <cell r="K234">
            <v>20</v>
          </cell>
          <cell r="L234">
            <v>15600</v>
          </cell>
          <cell r="M234">
            <v>0</v>
          </cell>
          <cell r="N234">
            <v>0</v>
          </cell>
          <cell r="O234">
            <v>42</v>
          </cell>
          <cell r="P234">
            <v>32760</v>
          </cell>
        </row>
        <row r="235">
          <cell r="B235" t="str">
            <v xml:space="preserve"> 1.5M(H) X 52SET FOR PUSH BUTTON STATION</v>
          </cell>
          <cell r="C235">
            <v>0</v>
          </cell>
          <cell r="D235">
            <v>0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</row>
        <row r="236"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</row>
        <row r="237">
          <cell r="A237">
            <v>44</v>
          </cell>
          <cell r="B237" t="str">
            <v>SMALL FOUNDATION FOR PUSH BUTTON STATION</v>
          </cell>
          <cell r="C237">
            <v>52</v>
          </cell>
          <cell r="D237" t="str">
            <v>SET</v>
          </cell>
          <cell r="E237">
            <v>1000</v>
          </cell>
          <cell r="F237">
            <v>52000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1000</v>
          </cell>
          <cell r="L237">
            <v>52000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</row>
        <row r="238"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</row>
        <row r="239">
          <cell r="B239" t="str">
            <v xml:space="preserve"> CABLE TRAY, LADDER TYPE H.D. GALV. STEEL</v>
          </cell>
          <cell r="C239">
            <v>0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</row>
        <row r="240">
          <cell r="B240" t="str">
            <v xml:space="preserve"> W/ ANODIC TREATMENT &amp; EXPOSY COATING(50u)</v>
          </cell>
          <cell r="C240">
            <v>0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</row>
        <row r="241">
          <cell r="B241" t="str">
            <v xml:space="preserve"> STRAIGHT SECTION, </v>
          </cell>
          <cell r="C241">
            <v>0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</row>
        <row r="242">
          <cell r="A242">
            <v>45</v>
          </cell>
          <cell r="B242" t="str">
            <v xml:space="preserve"> 300 mm  WIDE x 100 mm H</v>
          </cell>
          <cell r="C242">
            <v>230</v>
          </cell>
          <cell r="D242" t="str">
            <v>M</v>
          </cell>
          <cell r="E242">
            <v>328</v>
          </cell>
          <cell r="F242">
            <v>75440</v>
          </cell>
          <cell r="G242">
            <v>0</v>
          </cell>
          <cell r="H242">
            <v>0</v>
          </cell>
          <cell r="I242">
            <v>0.74</v>
          </cell>
          <cell r="J242">
            <v>170</v>
          </cell>
          <cell r="K242">
            <v>328</v>
          </cell>
          <cell r="L242">
            <v>75440</v>
          </cell>
          <cell r="M242">
            <v>0</v>
          </cell>
          <cell r="N242">
            <v>0</v>
          </cell>
          <cell r="O242">
            <v>207</v>
          </cell>
          <cell r="P242">
            <v>47610</v>
          </cell>
        </row>
        <row r="243">
          <cell r="A243">
            <v>46</v>
          </cell>
          <cell r="B243" t="str">
            <v xml:space="preserve"> 600 mm WIDE x 100 mm HIGH</v>
          </cell>
          <cell r="C243">
            <v>400</v>
          </cell>
          <cell r="D243" t="str">
            <v>M</v>
          </cell>
          <cell r="E243">
            <v>380</v>
          </cell>
          <cell r="F243">
            <v>152000</v>
          </cell>
          <cell r="G243">
            <v>0</v>
          </cell>
          <cell r="H243">
            <v>0</v>
          </cell>
          <cell r="I243">
            <v>0.84</v>
          </cell>
          <cell r="J243">
            <v>336</v>
          </cell>
          <cell r="K243">
            <v>380</v>
          </cell>
          <cell r="L243">
            <v>152000</v>
          </cell>
          <cell r="M243">
            <v>0</v>
          </cell>
          <cell r="N243">
            <v>0</v>
          </cell>
          <cell r="O243">
            <v>235</v>
          </cell>
          <cell r="P243">
            <v>94000</v>
          </cell>
        </row>
        <row r="244">
          <cell r="A244">
            <v>47</v>
          </cell>
          <cell r="B244" t="str">
            <v xml:space="preserve"> 1000 mm WIDE x 100 mm HIGH</v>
          </cell>
          <cell r="C244">
            <v>160</v>
          </cell>
          <cell r="D244" t="str">
            <v>M</v>
          </cell>
          <cell r="E244">
            <v>450</v>
          </cell>
          <cell r="F244">
            <v>72000</v>
          </cell>
          <cell r="G244">
            <v>0</v>
          </cell>
          <cell r="H244">
            <v>0</v>
          </cell>
          <cell r="I244">
            <v>1</v>
          </cell>
          <cell r="J244">
            <v>160</v>
          </cell>
          <cell r="K244">
            <v>450</v>
          </cell>
          <cell r="L244">
            <v>72000</v>
          </cell>
          <cell r="M244">
            <v>0</v>
          </cell>
          <cell r="N244">
            <v>0</v>
          </cell>
          <cell r="O244">
            <v>280</v>
          </cell>
          <cell r="P244">
            <v>44800</v>
          </cell>
        </row>
        <row r="245"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</row>
        <row r="246">
          <cell r="A246">
            <v>48</v>
          </cell>
          <cell r="B246" t="str">
            <v xml:space="preserve"> CABLE TRAY COVER, H.D. GALV. STEEL</v>
          </cell>
          <cell r="C246">
            <v>150</v>
          </cell>
          <cell r="D246" t="str">
            <v>M</v>
          </cell>
          <cell r="E246">
            <v>328</v>
          </cell>
          <cell r="F246">
            <v>49200</v>
          </cell>
          <cell r="G246">
            <v>0</v>
          </cell>
          <cell r="H246">
            <v>0</v>
          </cell>
          <cell r="I246">
            <v>0.6</v>
          </cell>
          <cell r="J246">
            <v>90</v>
          </cell>
          <cell r="K246">
            <v>328</v>
          </cell>
          <cell r="L246">
            <v>49200</v>
          </cell>
          <cell r="M246">
            <v>0</v>
          </cell>
          <cell r="N246">
            <v>0</v>
          </cell>
          <cell r="O246">
            <v>168</v>
          </cell>
          <cell r="P246">
            <v>25200</v>
          </cell>
        </row>
        <row r="247">
          <cell r="B247" t="str">
            <v xml:space="preserve"> W/ ANODIC TREATMENT &amp; EXPOSY COATING(50u)</v>
          </cell>
          <cell r="C247">
            <v>0</v>
          </cell>
          <cell r="D247">
            <v>0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</row>
        <row r="248">
          <cell r="B248" t="str">
            <v xml:space="preserve"> STRAIGHT SECTION, 600 mm WIDE</v>
          </cell>
          <cell r="C248">
            <v>0</v>
          </cell>
          <cell r="D248">
            <v>0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</row>
        <row r="249"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</row>
        <row r="250">
          <cell r="A250">
            <v>49</v>
          </cell>
          <cell r="B250" t="str">
            <v xml:space="preserve"> CABLE TRAY FITTINGS &amp; ACCESSORIES</v>
          </cell>
          <cell r="C250">
            <v>1</v>
          </cell>
          <cell r="D250" t="str">
            <v>LOT</v>
          </cell>
          <cell r="E250">
            <v>174320</v>
          </cell>
          <cell r="F250">
            <v>174320</v>
          </cell>
          <cell r="G250">
            <v>0</v>
          </cell>
          <cell r="H250">
            <v>0</v>
          </cell>
          <cell r="I250">
            <v>113.39999999999999</v>
          </cell>
          <cell r="J250">
            <v>113</v>
          </cell>
          <cell r="K250">
            <v>174320</v>
          </cell>
          <cell r="L250">
            <v>174320</v>
          </cell>
          <cell r="M250">
            <v>0</v>
          </cell>
          <cell r="N250">
            <v>0</v>
          </cell>
          <cell r="O250">
            <v>31752</v>
          </cell>
          <cell r="P250">
            <v>31752</v>
          </cell>
        </row>
        <row r="251"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</row>
        <row r="252">
          <cell r="A252">
            <v>50</v>
          </cell>
          <cell r="B252" t="str">
            <v xml:space="preserve"> CABLE TRAY SUPPORT(IN TRENCH), HOT DIPPED GALVAN.</v>
          </cell>
          <cell r="C252">
            <v>3950</v>
          </cell>
          <cell r="D252" t="str">
            <v>KG</v>
          </cell>
          <cell r="E252">
            <v>20</v>
          </cell>
          <cell r="F252">
            <v>79000</v>
          </cell>
          <cell r="G252">
            <v>0</v>
          </cell>
          <cell r="H252">
            <v>0</v>
          </cell>
          <cell r="I252">
            <v>0.15</v>
          </cell>
          <cell r="J252">
            <v>593</v>
          </cell>
          <cell r="K252">
            <v>20</v>
          </cell>
          <cell r="L252">
            <v>79000</v>
          </cell>
          <cell r="M252">
            <v>0</v>
          </cell>
          <cell r="N252">
            <v>0</v>
          </cell>
          <cell r="O252">
            <v>42</v>
          </cell>
          <cell r="P252">
            <v>165900</v>
          </cell>
        </row>
        <row r="253"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</row>
        <row r="254">
          <cell r="A254">
            <v>51</v>
          </cell>
          <cell r="B254" t="str">
            <v>POOLING BOX, OUTDOOR TYPE</v>
          </cell>
          <cell r="C254">
            <v>6</v>
          </cell>
          <cell r="D254" t="str">
            <v>SET</v>
          </cell>
          <cell r="E254">
            <v>80000</v>
          </cell>
          <cell r="F254">
            <v>480000</v>
          </cell>
          <cell r="G254">
            <v>0</v>
          </cell>
          <cell r="H254">
            <v>0</v>
          </cell>
          <cell r="I254">
            <v>50</v>
          </cell>
          <cell r="J254">
            <v>300</v>
          </cell>
          <cell r="K254">
            <v>80000</v>
          </cell>
          <cell r="L254">
            <v>480000</v>
          </cell>
          <cell r="M254">
            <v>0</v>
          </cell>
          <cell r="N254">
            <v>0</v>
          </cell>
          <cell r="O254">
            <v>14000</v>
          </cell>
          <cell r="P254">
            <v>84000</v>
          </cell>
        </row>
        <row r="255">
          <cell r="B255" t="str">
            <v>HOT DIPPED GALVANIZED STEEL, W/ PAINTING</v>
          </cell>
          <cell r="C255">
            <v>0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</row>
        <row r="256">
          <cell r="B256" t="str">
            <v xml:space="preserve"> 3000(L)x1600(D)x2200(H)MM., W/ DOORS</v>
          </cell>
          <cell r="C256">
            <v>0</v>
          </cell>
          <cell r="D256">
            <v>0</v>
          </cell>
          <cell r="E256">
            <v>0</v>
          </cell>
          <cell r="F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</row>
        <row r="257">
          <cell r="F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</row>
        <row r="258">
          <cell r="A258">
            <v>52</v>
          </cell>
          <cell r="B258" t="str">
            <v xml:space="preserve">JUNCTION BOX, INDOOR TYPE, </v>
          </cell>
          <cell r="C258">
            <v>3</v>
          </cell>
          <cell r="D258" t="str">
            <v>SET</v>
          </cell>
          <cell r="E258">
            <v>16000</v>
          </cell>
          <cell r="F258">
            <v>48000</v>
          </cell>
          <cell r="G258">
            <v>0</v>
          </cell>
          <cell r="H258">
            <v>0</v>
          </cell>
          <cell r="I258">
            <v>15</v>
          </cell>
          <cell r="J258">
            <v>45</v>
          </cell>
          <cell r="K258">
            <v>16000</v>
          </cell>
          <cell r="L258">
            <v>48000</v>
          </cell>
          <cell r="M258">
            <v>0</v>
          </cell>
          <cell r="N258">
            <v>0</v>
          </cell>
          <cell r="O258">
            <v>4200</v>
          </cell>
          <cell r="P258">
            <v>12600</v>
          </cell>
        </row>
        <row r="259">
          <cell r="B259" t="str">
            <v>W/ TB.(FOR 2.0MM. WIRE) X 200P</v>
          </cell>
          <cell r="C259">
            <v>0</v>
          </cell>
          <cell r="D259">
            <v>0</v>
          </cell>
          <cell r="E259">
            <v>0</v>
          </cell>
          <cell r="F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</row>
        <row r="260">
          <cell r="F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</row>
        <row r="261">
          <cell r="A261">
            <v>53</v>
          </cell>
          <cell r="B261" t="str">
            <v xml:space="preserve"> MISCELLANEOUS MATERIALS</v>
          </cell>
          <cell r="C261">
            <v>1</v>
          </cell>
          <cell r="D261" t="str">
            <v>LOT</v>
          </cell>
          <cell r="E261">
            <v>677772</v>
          </cell>
          <cell r="F261">
            <v>677772</v>
          </cell>
          <cell r="G261">
            <v>0</v>
          </cell>
          <cell r="H261">
            <v>0</v>
          </cell>
          <cell r="I261">
            <v>963.71999999999991</v>
          </cell>
          <cell r="J261">
            <v>964</v>
          </cell>
          <cell r="K261">
            <v>677772</v>
          </cell>
          <cell r="L261">
            <v>677772</v>
          </cell>
          <cell r="M261">
            <v>0</v>
          </cell>
          <cell r="N261">
            <v>0</v>
          </cell>
          <cell r="O261">
            <v>269842</v>
          </cell>
          <cell r="P261">
            <v>269842</v>
          </cell>
        </row>
        <row r="262"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</row>
        <row r="263">
          <cell r="B263" t="str">
            <v>SUB-TOTAL : (B)</v>
          </cell>
          <cell r="C263">
            <v>0</v>
          </cell>
          <cell r="D263">
            <v>0</v>
          </cell>
          <cell r="E263">
            <v>0</v>
          </cell>
          <cell r="F263">
            <v>23270172</v>
          </cell>
          <cell r="G263">
            <v>0</v>
          </cell>
          <cell r="H263">
            <v>0</v>
          </cell>
          <cell r="I263">
            <v>0</v>
          </cell>
          <cell r="J263">
            <v>33088</v>
          </cell>
          <cell r="K263">
            <v>0</v>
          </cell>
          <cell r="L263">
            <v>23270172</v>
          </cell>
          <cell r="M263">
            <v>0</v>
          </cell>
          <cell r="N263">
            <v>0</v>
          </cell>
          <cell r="O263">
            <v>0</v>
          </cell>
          <cell r="P263">
            <v>9262383</v>
          </cell>
        </row>
        <row r="264"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</row>
        <row r="265">
          <cell r="A265">
            <v>0</v>
          </cell>
          <cell r="B265">
            <v>0</v>
          </cell>
          <cell r="C265">
            <v>0</v>
          </cell>
          <cell r="D265">
            <v>0</v>
          </cell>
          <cell r="E265">
            <v>0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A267" t="str">
            <v xml:space="preserve">  C.</v>
          </cell>
          <cell r="B267" t="str">
            <v xml:space="preserve"> LIGHTING SYSTEM(所有燈具皆包括燈管或燈泡)</v>
          </cell>
          <cell r="C267">
            <v>350</v>
          </cell>
          <cell r="D267" t="str">
            <v>M</v>
          </cell>
          <cell r="E267">
            <v>26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</row>
        <row r="268">
          <cell r="A268">
            <v>1</v>
          </cell>
          <cell r="B268" t="str">
            <v xml:space="preserve"> LIGHTING PANEL FOR CLASS 1 DIV.2  GROUP D</v>
          </cell>
          <cell r="C268">
            <v>1</v>
          </cell>
          <cell r="D268" t="str">
            <v>SET</v>
          </cell>
          <cell r="E268">
            <v>144000</v>
          </cell>
          <cell r="F268">
            <v>144000</v>
          </cell>
          <cell r="G268">
            <v>0</v>
          </cell>
          <cell r="H268">
            <v>0</v>
          </cell>
          <cell r="I268">
            <v>10</v>
          </cell>
          <cell r="J268">
            <v>10</v>
          </cell>
          <cell r="K268">
            <v>144000</v>
          </cell>
          <cell r="L268">
            <v>144000</v>
          </cell>
          <cell r="M268">
            <v>0</v>
          </cell>
          <cell r="N268">
            <v>0</v>
          </cell>
          <cell r="O268">
            <v>2800</v>
          </cell>
          <cell r="P268">
            <v>2800</v>
          </cell>
        </row>
        <row r="269">
          <cell r="B269" t="str">
            <v xml:space="preserve"> , 3 PHASE 3 WIRE 240V, MAIN 3P30A,BRANCH 2P 20A 6CKT</v>
          </cell>
          <cell r="C269">
            <v>0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  <cell r="I269">
            <v>0.5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</row>
        <row r="270">
          <cell r="A270">
            <v>2</v>
          </cell>
          <cell r="B270" t="str">
            <v xml:space="preserve">LTG. PNL FOR WEATHER-PROOF, 3PHASE 3 WIRE 240V </v>
          </cell>
          <cell r="C270">
            <v>1</v>
          </cell>
          <cell r="D270" t="str">
            <v>SET</v>
          </cell>
          <cell r="E270">
            <v>13000</v>
          </cell>
          <cell r="F270">
            <v>13000</v>
          </cell>
          <cell r="G270">
            <v>0</v>
          </cell>
          <cell r="H270">
            <v>0</v>
          </cell>
          <cell r="I270">
            <v>10</v>
          </cell>
          <cell r="J270">
            <v>10</v>
          </cell>
          <cell r="K270">
            <v>13000</v>
          </cell>
          <cell r="L270">
            <v>13000</v>
          </cell>
          <cell r="M270">
            <v>0</v>
          </cell>
          <cell r="N270">
            <v>0</v>
          </cell>
          <cell r="O270">
            <v>2800</v>
          </cell>
          <cell r="P270">
            <v>2800</v>
          </cell>
        </row>
        <row r="271">
          <cell r="A271">
            <v>11</v>
          </cell>
          <cell r="B271" t="str">
            <v>MAIN 3P30A,BRANCH 2P 20A 8 CKT</v>
          </cell>
          <cell r="C271">
            <v>0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</row>
        <row r="272">
          <cell r="A272">
            <v>3</v>
          </cell>
          <cell r="B272" t="str">
            <v>LTG. PNL. FOR CLASS 1, DIV.2 GROUP D , 3PHASE 3WIRE</v>
          </cell>
          <cell r="C272">
            <v>1</v>
          </cell>
          <cell r="D272" t="str">
            <v>SET</v>
          </cell>
          <cell r="E272">
            <v>157500</v>
          </cell>
          <cell r="F272">
            <v>157500</v>
          </cell>
          <cell r="G272">
            <v>0</v>
          </cell>
          <cell r="H272">
            <v>0</v>
          </cell>
          <cell r="I272">
            <v>10</v>
          </cell>
          <cell r="J272">
            <v>10</v>
          </cell>
          <cell r="K272">
            <v>157500</v>
          </cell>
          <cell r="L272">
            <v>157500</v>
          </cell>
          <cell r="M272">
            <v>0</v>
          </cell>
          <cell r="N272">
            <v>0</v>
          </cell>
          <cell r="O272">
            <v>2800</v>
          </cell>
          <cell r="P272">
            <v>2800</v>
          </cell>
        </row>
        <row r="273">
          <cell r="B273" t="str">
            <v>240V, MAIN 3P50A,BRANCH 2P 20A 10CKT</v>
          </cell>
          <cell r="C273">
            <v>0</v>
          </cell>
          <cell r="D273">
            <v>0</v>
          </cell>
          <cell r="E273">
            <v>0</v>
          </cell>
          <cell r="F273">
            <v>0</v>
          </cell>
          <cell r="G273">
            <v>0</v>
          </cell>
          <cell r="H273">
            <v>0</v>
          </cell>
          <cell r="I273">
            <v>0.56000000000000005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</row>
        <row r="274">
          <cell r="A274">
            <v>4</v>
          </cell>
          <cell r="B274" t="str">
            <v>LTG. PNL. FOR WEATHER-PROOF , 3PHASE 3WIRE</v>
          </cell>
          <cell r="C274">
            <v>1</v>
          </cell>
          <cell r="D274" t="str">
            <v>SET</v>
          </cell>
          <cell r="E274">
            <v>11000</v>
          </cell>
          <cell r="F274">
            <v>11000</v>
          </cell>
          <cell r="G274">
            <v>0</v>
          </cell>
          <cell r="H274">
            <v>0</v>
          </cell>
          <cell r="I274">
            <v>8</v>
          </cell>
          <cell r="J274">
            <v>8</v>
          </cell>
          <cell r="K274">
            <v>11000</v>
          </cell>
          <cell r="L274">
            <v>11000</v>
          </cell>
          <cell r="M274">
            <v>0</v>
          </cell>
          <cell r="N274">
            <v>0</v>
          </cell>
          <cell r="O274">
            <v>2240</v>
          </cell>
          <cell r="P274">
            <v>2240</v>
          </cell>
        </row>
        <row r="275">
          <cell r="B275" t="str">
            <v>240V, MAIN 3P30A,BRANCH2P 20A 6CKT</v>
          </cell>
          <cell r="C275">
            <v>0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</row>
        <row r="276">
          <cell r="A276">
            <v>5</v>
          </cell>
          <cell r="B276" t="str">
            <v>LTG. PNL. FOR CLASS 1, DIV.2 GROUP D 3 PHASE 3 WIRE</v>
          </cell>
          <cell r="C276">
            <v>1</v>
          </cell>
          <cell r="D276" t="str">
            <v>SET</v>
          </cell>
          <cell r="E276">
            <v>164700</v>
          </cell>
          <cell r="F276">
            <v>164700</v>
          </cell>
          <cell r="G276">
            <v>0</v>
          </cell>
          <cell r="H276">
            <v>0</v>
          </cell>
          <cell r="I276">
            <v>8</v>
          </cell>
          <cell r="J276">
            <v>8</v>
          </cell>
          <cell r="K276">
            <v>164700</v>
          </cell>
          <cell r="L276">
            <v>164700</v>
          </cell>
          <cell r="M276">
            <v>0</v>
          </cell>
          <cell r="N276">
            <v>0</v>
          </cell>
          <cell r="O276">
            <v>2240</v>
          </cell>
          <cell r="P276">
            <v>2240</v>
          </cell>
        </row>
        <row r="277">
          <cell r="B277" t="str">
            <v>240V 2P50A 12CKT</v>
          </cell>
          <cell r="C277">
            <v>0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</row>
        <row r="278">
          <cell r="A278">
            <v>6</v>
          </cell>
          <cell r="B278" t="str">
            <v>LTG. PNL. FOR GENERAL PURPOSE 3 PHASE 3 WIRE</v>
          </cell>
          <cell r="C278">
            <v>2</v>
          </cell>
          <cell r="D278" t="str">
            <v>SET</v>
          </cell>
          <cell r="E278">
            <v>12500</v>
          </cell>
          <cell r="F278">
            <v>25000</v>
          </cell>
          <cell r="G278">
            <v>0</v>
          </cell>
          <cell r="H278">
            <v>0</v>
          </cell>
          <cell r="I278">
            <v>8</v>
          </cell>
          <cell r="J278">
            <v>16</v>
          </cell>
          <cell r="K278">
            <v>12500</v>
          </cell>
          <cell r="L278">
            <v>25000</v>
          </cell>
          <cell r="M278">
            <v>0</v>
          </cell>
          <cell r="N278">
            <v>0</v>
          </cell>
          <cell r="O278">
            <v>2240</v>
          </cell>
          <cell r="P278">
            <v>4480</v>
          </cell>
        </row>
        <row r="279">
          <cell r="B279" t="str">
            <v>240V MAIN 3P50A,BRANCH 3P20A 6CKT</v>
          </cell>
          <cell r="C279">
            <v>0</v>
          </cell>
          <cell r="D279">
            <v>0</v>
          </cell>
          <cell r="E279">
            <v>0</v>
          </cell>
          <cell r="F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</row>
        <row r="280">
          <cell r="A280">
            <v>7</v>
          </cell>
          <cell r="B280" t="str">
            <v>LTG. PNL. FOR GENERAL PURPOSE 3 PHASE 3 WIRE</v>
          </cell>
          <cell r="C280">
            <v>1</v>
          </cell>
          <cell r="D280" t="str">
            <v>SET</v>
          </cell>
          <cell r="E280">
            <v>14500</v>
          </cell>
          <cell r="F280">
            <v>14500</v>
          </cell>
          <cell r="G280">
            <v>0</v>
          </cell>
          <cell r="H280">
            <v>0</v>
          </cell>
          <cell r="I280">
            <v>8</v>
          </cell>
          <cell r="J280">
            <v>8</v>
          </cell>
          <cell r="K280">
            <v>14500</v>
          </cell>
          <cell r="L280">
            <v>14500</v>
          </cell>
          <cell r="M280">
            <v>0</v>
          </cell>
          <cell r="N280">
            <v>0</v>
          </cell>
          <cell r="O280">
            <v>2240</v>
          </cell>
          <cell r="P280">
            <v>2240</v>
          </cell>
        </row>
        <row r="281">
          <cell r="B281" t="str">
            <v>240V MAIN 3P70A,BRANCH 3P20A 8CKT</v>
          </cell>
          <cell r="C281">
            <v>0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</row>
        <row r="282">
          <cell r="A282">
            <v>8</v>
          </cell>
          <cell r="B282" t="str">
            <v>CIRCUIT BREAKER AND ENCLOSURE FOR CLASS 1 DIV.2</v>
          </cell>
          <cell r="C282">
            <v>5</v>
          </cell>
          <cell r="D282" t="str">
            <v>SET</v>
          </cell>
          <cell r="E282">
            <v>37800</v>
          </cell>
          <cell r="F282">
            <v>189000</v>
          </cell>
          <cell r="G282">
            <v>0</v>
          </cell>
          <cell r="H282">
            <v>0</v>
          </cell>
          <cell r="I282">
            <v>4</v>
          </cell>
          <cell r="J282">
            <v>20</v>
          </cell>
          <cell r="K282">
            <v>37800</v>
          </cell>
          <cell r="L282">
            <v>189000</v>
          </cell>
          <cell r="M282">
            <v>0</v>
          </cell>
          <cell r="N282">
            <v>0</v>
          </cell>
          <cell r="O282">
            <v>1120</v>
          </cell>
          <cell r="P282">
            <v>5600</v>
          </cell>
        </row>
        <row r="283">
          <cell r="A283">
            <v>9</v>
          </cell>
          <cell r="B283" t="str">
            <v>GROUP D, 3-POLE 20AMP</v>
          </cell>
          <cell r="C283">
            <v>0</v>
          </cell>
          <cell r="D283">
            <v>0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</row>
        <row r="284">
          <cell r="A284">
            <v>9</v>
          </cell>
          <cell r="B284" t="str">
            <v xml:space="preserve">CIRCUIT BREAKER AND ENCLOSURE FOR CLASS 1 DIV.2 </v>
          </cell>
          <cell r="C284">
            <v>1</v>
          </cell>
          <cell r="D284" t="str">
            <v>SET</v>
          </cell>
          <cell r="E284">
            <v>37800</v>
          </cell>
          <cell r="F284">
            <v>37800</v>
          </cell>
          <cell r="G284">
            <v>0</v>
          </cell>
          <cell r="H284">
            <v>0</v>
          </cell>
          <cell r="I284">
            <v>4</v>
          </cell>
          <cell r="J284">
            <v>4</v>
          </cell>
          <cell r="K284">
            <v>37800</v>
          </cell>
          <cell r="L284">
            <v>37800</v>
          </cell>
          <cell r="M284">
            <v>0</v>
          </cell>
          <cell r="N284">
            <v>0</v>
          </cell>
          <cell r="O284">
            <v>1120</v>
          </cell>
          <cell r="P284">
            <v>1120</v>
          </cell>
        </row>
        <row r="285">
          <cell r="B285" t="str">
            <v>GROUP D 3-POLE 30AMP</v>
          </cell>
          <cell r="C285">
            <v>0</v>
          </cell>
          <cell r="D285">
            <v>0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</row>
        <row r="286">
          <cell r="A286">
            <v>10</v>
          </cell>
          <cell r="B286" t="str">
            <v xml:space="preserve">DRY TYPE TRANSFORMER WITH ENCLOSURE </v>
          </cell>
          <cell r="C286">
            <v>4</v>
          </cell>
          <cell r="D286" t="str">
            <v>SET</v>
          </cell>
          <cell r="E286">
            <v>25000</v>
          </cell>
          <cell r="F286">
            <v>100000</v>
          </cell>
          <cell r="G286">
            <v>0</v>
          </cell>
          <cell r="H286">
            <v>0</v>
          </cell>
          <cell r="I286">
            <v>12</v>
          </cell>
          <cell r="J286">
            <v>48</v>
          </cell>
          <cell r="K286">
            <v>25000</v>
          </cell>
          <cell r="L286">
            <v>100000</v>
          </cell>
          <cell r="M286">
            <v>0</v>
          </cell>
          <cell r="N286">
            <v>0</v>
          </cell>
          <cell r="O286">
            <v>3360</v>
          </cell>
          <cell r="P286">
            <v>13440</v>
          </cell>
        </row>
        <row r="287">
          <cell r="B287" t="str">
            <v>3PH 480/240V 15KVA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</row>
        <row r="288">
          <cell r="A288">
            <v>11</v>
          </cell>
          <cell r="B288" t="str">
            <v xml:space="preserve">DRY TYPE TRANSFORMER WITH ENCLOSURE  </v>
          </cell>
          <cell r="C288">
            <v>1</v>
          </cell>
          <cell r="D288" t="str">
            <v>SET</v>
          </cell>
          <cell r="E288">
            <v>33000</v>
          </cell>
          <cell r="F288">
            <v>33000</v>
          </cell>
          <cell r="G288">
            <v>0</v>
          </cell>
          <cell r="H288">
            <v>0</v>
          </cell>
          <cell r="I288">
            <v>16</v>
          </cell>
          <cell r="J288">
            <v>16</v>
          </cell>
          <cell r="K288">
            <v>33000</v>
          </cell>
          <cell r="L288">
            <v>33000</v>
          </cell>
          <cell r="M288">
            <v>0</v>
          </cell>
          <cell r="N288">
            <v>0</v>
          </cell>
          <cell r="O288">
            <v>4480</v>
          </cell>
          <cell r="P288">
            <v>4480</v>
          </cell>
        </row>
        <row r="289">
          <cell r="B289" t="str">
            <v xml:space="preserve"> 3PH 480/240V 25KVA</v>
          </cell>
          <cell r="C289">
            <v>0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9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</row>
        <row r="290">
          <cell r="A290">
            <v>12</v>
          </cell>
          <cell r="B290" t="str">
            <v xml:space="preserve">DRY TYPE TRANSFORMER WITH ENCLOSURE  </v>
          </cell>
          <cell r="C290">
            <v>1</v>
          </cell>
          <cell r="D290" t="str">
            <v>SET</v>
          </cell>
          <cell r="E290">
            <v>18000</v>
          </cell>
          <cell r="F290">
            <v>18000</v>
          </cell>
          <cell r="G290">
            <v>0</v>
          </cell>
          <cell r="H290">
            <v>0</v>
          </cell>
          <cell r="I290">
            <v>6</v>
          </cell>
          <cell r="J290">
            <v>6</v>
          </cell>
          <cell r="K290">
            <v>18000</v>
          </cell>
          <cell r="L290">
            <v>18000</v>
          </cell>
          <cell r="M290">
            <v>0</v>
          </cell>
          <cell r="N290">
            <v>0</v>
          </cell>
          <cell r="O290">
            <v>1680</v>
          </cell>
          <cell r="P290">
            <v>1680</v>
          </cell>
        </row>
        <row r="291">
          <cell r="B291" t="str">
            <v xml:space="preserve"> 3PH 480/240-120V 5KVA</v>
          </cell>
          <cell r="C291">
            <v>0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</row>
        <row r="292">
          <cell r="A292">
            <v>13</v>
          </cell>
          <cell r="B292" t="str">
            <v xml:space="preserve"> MER. VAP. LTG. FIX. VAPOR-TIGHT PENDANT</v>
          </cell>
          <cell r="C292">
            <v>21</v>
          </cell>
          <cell r="D292" t="str">
            <v>SET</v>
          </cell>
          <cell r="E292">
            <v>9500</v>
          </cell>
          <cell r="F292">
            <v>199500</v>
          </cell>
          <cell r="G292">
            <v>0</v>
          </cell>
          <cell r="H292">
            <v>0</v>
          </cell>
          <cell r="I292">
            <v>7</v>
          </cell>
          <cell r="J292">
            <v>147</v>
          </cell>
          <cell r="K292">
            <v>9500</v>
          </cell>
          <cell r="L292">
            <v>199500</v>
          </cell>
          <cell r="M292">
            <v>0</v>
          </cell>
          <cell r="N292">
            <v>0</v>
          </cell>
          <cell r="O292">
            <v>1960</v>
          </cell>
          <cell r="P292">
            <v>41160</v>
          </cell>
        </row>
        <row r="293">
          <cell r="B293" t="str">
            <v xml:space="preserve"> MTG,. INTEGRAL CONST. WATT. BALLAST C/W </v>
          </cell>
          <cell r="C293">
            <v>0</v>
          </cell>
          <cell r="D293">
            <v>0</v>
          </cell>
          <cell r="E293">
            <v>0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</row>
        <row r="294">
          <cell r="B294" t="str">
            <v xml:space="preserve"> GUARD AND DOME REFL. 3/4" HUB 400W 240V</v>
          </cell>
          <cell r="C294">
            <v>0</v>
          </cell>
          <cell r="D294">
            <v>0</v>
          </cell>
          <cell r="E294">
            <v>0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</row>
        <row r="295">
          <cell r="B295" t="str">
            <v>CLASS 1, DIV.2 GROPU D</v>
          </cell>
          <cell r="C295">
            <v>0</v>
          </cell>
          <cell r="D295">
            <v>0</v>
          </cell>
          <cell r="E295">
            <v>0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</row>
        <row r="296">
          <cell r="A296">
            <v>14</v>
          </cell>
          <cell r="B296" t="str">
            <v xml:space="preserve">MER. VAP. LTG. FIX. VAPOR-TIGHT STANCHION MTG. </v>
          </cell>
          <cell r="C296">
            <v>122</v>
          </cell>
          <cell r="D296" t="str">
            <v>SET</v>
          </cell>
          <cell r="E296">
            <v>6000</v>
          </cell>
          <cell r="F296">
            <v>732000</v>
          </cell>
          <cell r="G296">
            <v>0</v>
          </cell>
          <cell r="H296">
            <v>0</v>
          </cell>
          <cell r="I296">
            <v>8</v>
          </cell>
          <cell r="J296">
            <v>976</v>
          </cell>
          <cell r="K296">
            <v>6000</v>
          </cell>
          <cell r="L296">
            <v>732000</v>
          </cell>
          <cell r="M296">
            <v>0</v>
          </cell>
          <cell r="N296">
            <v>0</v>
          </cell>
          <cell r="O296">
            <v>2240</v>
          </cell>
          <cell r="P296">
            <v>273280</v>
          </cell>
        </row>
        <row r="297">
          <cell r="B297" t="str">
            <v>INTEGRAL CONST. WATT. BALLAST C/W GLOBE GUARD &amp;</v>
          </cell>
          <cell r="C297">
            <v>0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  <cell r="I297">
            <v>7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</row>
        <row r="298">
          <cell r="B298" t="str">
            <v xml:space="preserve">DOME REFL. 1-1/2 IN HUB 175W 240V CLASS 1, DIV 2 </v>
          </cell>
          <cell r="C298">
            <v>0</v>
          </cell>
          <cell r="D298">
            <v>0</v>
          </cell>
          <cell r="E298">
            <v>0</v>
          </cell>
          <cell r="F298">
            <v>0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</row>
        <row r="299">
          <cell r="B299" t="str">
            <v>GROUP D</v>
          </cell>
          <cell r="C299">
            <v>0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</row>
        <row r="300">
          <cell r="A300">
            <v>15</v>
          </cell>
          <cell r="B300" t="str">
            <v>MER. VAP. LTG. FIX. VAPOR-TIGHT PENDANT MTG.</v>
          </cell>
          <cell r="C300">
            <v>52</v>
          </cell>
          <cell r="D300" t="str">
            <v>SET</v>
          </cell>
          <cell r="E300">
            <v>5600</v>
          </cell>
          <cell r="F300">
            <v>291200</v>
          </cell>
          <cell r="G300">
            <v>0</v>
          </cell>
          <cell r="H300">
            <v>0</v>
          </cell>
          <cell r="I300">
            <v>7</v>
          </cell>
          <cell r="J300">
            <v>364</v>
          </cell>
          <cell r="K300">
            <v>5600</v>
          </cell>
          <cell r="L300">
            <v>291200</v>
          </cell>
          <cell r="M300">
            <v>0</v>
          </cell>
          <cell r="N300">
            <v>0</v>
          </cell>
          <cell r="O300">
            <v>1960</v>
          </cell>
          <cell r="P300">
            <v>101920</v>
          </cell>
        </row>
        <row r="301">
          <cell r="A301">
            <v>19</v>
          </cell>
          <cell r="B301" t="str">
            <v xml:space="preserve">INTEGRAL CONST. WATT. BALLAST C/W GUARD AND </v>
          </cell>
          <cell r="C301">
            <v>0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</row>
        <row r="302">
          <cell r="B302" t="str">
            <v>DOME REFL. 3/4" HUB 175W 240V CLASS 1 DIV.2 GROUP D</v>
          </cell>
          <cell r="C302">
            <v>0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</row>
        <row r="303">
          <cell r="A303">
            <v>16</v>
          </cell>
          <cell r="B303" t="str">
            <v xml:space="preserve"> FLOOD FLOODING MER. VAP. 250W WEATHER-PROOF</v>
          </cell>
          <cell r="C303">
            <v>45</v>
          </cell>
          <cell r="D303" t="str">
            <v>SET</v>
          </cell>
          <cell r="E303">
            <v>1900</v>
          </cell>
          <cell r="F303">
            <v>85500</v>
          </cell>
          <cell r="G303">
            <v>0</v>
          </cell>
          <cell r="H303">
            <v>0</v>
          </cell>
          <cell r="I303">
            <v>7</v>
          </cell>
          <cell r="J303">
            <v>315</v>
          </cell>
          <cell r="K303">
            <v>1900</v>
          </cell>
          <cell r="L303">
            <v>85500</v>
          </cell>
          <cell r="M303">
            <v>0</v>
          </cell>
          <cell r="N303">
            <v>0</v>
          </cell>
          <cell r="O303">
            <v>1960</v>
          </cell>
          <cell r="P303">
            <v>88200</v>
          </cell>
        </row>
        <row r="304">
          <cell r="A304">
            <v>17</v>
          </cell>
          <cell r="B304" t="str">
            <v xml:space="preserve">MER. VAP. STREET LTG FIX. 250W 240V </v>
          </cell>
          <cell r="C304">
            <v>209</v>
          </cell>
          <cell r="D304" t="str">
            <v>SET</v>
          </cell>
          <cell r="E304">
            <v>1650</v>
          </cell>
          <cell r="F304">
            <v>344850</v>
          </cell>
          <cell r="G304">
            <v>0</v>
          </cell>
          <cell r="H304">
            <v>0</v>
          </cell>
          <cell r="I304">
            <v>2</v>
          </cell>
          <cell r="J304">
            <v>418</v>
          </cell>
          <cell r="K304">
            <v>1650</v>
          </cell>
          <cell r="L304">
            <v>344850</v>
          </cell>
          <cell r="M304">
            <v>0</v>
          </cell>
          <cell r="N304">
            <v>0</v>
          </cell>
          <cell r="O304">
            <v>560</v>
          </cell>
          <cell r="P304">
            <v>117040</v>
          </cell>
        </row>
        <row r="305">
          <cell r="A305">
            <v>18</v>
          </cell>
          <cell r="B305" t="str">
            <v>STREET LIGHT PLOE 7M SINGLE ARM WITH FOUNDATION</v>
          </cell>
          <cell r="C305">
            <v>95</v>
          </cell>
          <cell r="D305" t="str">
            <v>SET</v>
          </cell>
          <cell r="E305">
            <v>11600</v>
          </cell>
          <cell r="F305">
            <v>1102000</v>
          </cell>
          <cell r="G305">
            <v>0</v>
          </cell>
          <cell r="H305">
            <v>0</v>
          </cell>
          <cell r="I305">
            <v>9</v>
          </cell>
          <cell r="J305">
            <v>855</v>
          </cell>
          <cell r="K305">
            <v>11600</v>
          </cell>
          <cell r="L305">
            <v>1102000</v>
          </cell>
          <cell r="M305">
            <v>0</v>
          </cell>
          <cell r="N305">
            <v>0</v>
          </cell>
          <cell r="O305">
            <v>2520</v>
          </cell>
          <cell r="P305">
            <v>239400</v>
          </cell>
        </row>
        <row r="306">
          <cell r="A306">
            <v>19</v>
          </cell>
          <cell r="B306" t="str">
            <v>STREET LIGHT PLOE 7M TWINS ARMS WITH FOUNDATION</v>
          </cell>
          <cell r="C306">
            <v>57</v>
          </cell>
          <cell r="D306" t="str">
            <v>SET</v>
          </cell>
          <cell r="E306">
            <v>13300</v>
          </cell>
          <cell r="F306">
            <v>758100</v>
          </cell>
          <cell r="G306">
            <v>0</v>
          </cell>
          <cell r="H306">
            <v>0</v>
          </cell>
          <cell r="I306">
            <v>10</v>
          </cell>
          <cell r="J306">
            <v>570</v>
          </cell>
          <cell r="K306">
            <v>13300</v>
          </cell>
          <cell r="L306">
            <v>758100</v>
          </cell>
          <cell r="M306">
            <v>0</v>
          </cell>
          <cell r="N306">
            <v>0</v>
          </cell>
          <cell r="O306">
            <v>2800</v>
          </cell>
          <cell r="P306">
            <v>159600</v>
          </cell>
        </row>
        <row r="307">
          <cell r="A307">
            <v>20</v>
          </cell>
          <cell r="B307" t="str">
            <v xml:space="preserve"> PHOTOELECTRIC CONTROL UNIT, 240V 15A, </v>
          </cell>
          <cell r="C307">
            <v>1</v>
          </cell>
          <cell r="D307" t="str">
            <v>PCS</v>
          </cell>
          <cell r="E307">
            <v>6000</v>
          </cell>
          <cell r="F307">
            <v>6000</v>
          </cell>
          <cell r="G307">
            <v>0</v>
          </cell>
          <cell r="H307">
            <v>0</v>
          </cell>
          <cell r="I307">
            <v>4</v>
          </cell>
          <cell r="J307">
            <v>4</v>
          </cell>
          <cell r="K307">
            <v>6000</v>
          </cell>
          <cell r="L307">
            <v>6000</v>
          </cell>
          <cell r="M307">
            <v>0</v>
          </cell>
          <cell r="N307">
            <v>0</v>
          </cell>
          <cell r="O307">
            <v>1120</v>
          </cell>
          <cell r="P307">
            <v>1120</v>
          </cell>
        </row>
        <row r="308">
          <cell r="A308">
            <v>21</v>
          </cell>
          <cell r="B308" t="str">
            <v>FLUORESCENT LTG. FIX. WITH BATTERY 2x40W 240V</v>
          </cell>
          <cell r="C308">
            <v>46</v>
          </cell>
          <cell r="D308" t="str">
            <v>SET</v>
          </cell>
          <cell r="E308">
            <v>27000</v>
          </cell>
          <cell r="F308">
            <v>1242000</v>
          </cell>
          <cell r="G308">
            <v>0</v>
          </cell>
          <cell r="H308">
            <v>0</v>
          </cell>
          <cell r="I308">
            <v>6</v>
          </cell>
          <cell r="J308">
            <v>276</v>
          </cell>
          <cell r="K308">
            <v>27000</v>
          </cell>
          <cell r="L308">
            <v>1242000</v>
          </cell>
          <cell r="M308">
            <v>0</v>
          </cell>
          <cell r="N308">
            <v>0</v>
          </cell>
          <cell r="O308">
            <v>1680</v>
          </cell>
          <cell r="P308">
            <v>77280</v>
          </cell>
        </row>
        <row r="309">
          <cell r="B309" t="str">
            <v>FOR CLASS 1, DIV.2 GROUP D</v>
          </cell>
          <cell r="C309">
            <v>0</v>
          </cell>
          <cell r="D309">
            <v>0</v>
          </cell>
          <cell r="E309">
            <v>0</v>
          </cell>
          <cell r="F309">
            <v>0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</row>
        <row r="310">
          <cell r="A310">
            <v>22</v>
          </cell>
          <cell r="B310" t="str">
            <v xml:space="preserve"> OBSTRUCTION RED BEACON 120/240V, 3W FEED,</v>
          </cell>
          <cell r="C310">
            <v>2</v>
          </cell>
          <cell r="D310" t="str">
            <v>SET</v>
          </cell>
          <cell r="E310">
            <v>48600</v>
          </cell>
          <cell r="F310">
            <v>97200</v>
          </cell>
          <cell r="G310">
            <v>0</v>
          </cell>
          <cell r="H310">
            <v>0</v>
          </cell>
          <cell r="I310">
            <v>40</v>
          </cell>
          <cell r="J310">
            <v>80</v>
          </cell>
          <cell r="K310">
            <v>48600</v>
          </cell>
          <cell r="L310">
            <v>97200</v>
          </cell>
          <cell r="M310">
            <v>0</v>
          </cell>
          <cell r="N310">
            <v>0</v>
          </cell>
          <cell r="O310">
            <v>11200</v>
          </cell>
          <cell r="P310">
            <v>22400</v>
          </cell>
        </row>
        <row r="311">
          <cell r="B311" t="str">
            <v xml:space="preserve"> 620W x 2 FOR CLASS 1, DIV.2 GROUP D</v>
          </cell>
          <cell r="C311">
            <v>0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</row>
        <row r="312">
          <cell r="A312">
            <v>23</v>
          </cell>
          <cell r="B312" t="str">
            <v xml:space="preserve"> OBSTRUCTION MARKER LIGHT, SINGLE FIXTURE</v>
          </cell>
          <cell r="C312">
            <v>3</v>
          </cell>
          <cell r="D312" t="str">
            <v>SET</v>
          </cell>
          <cell r="E312">
            <v>23000</v>
          </cell>
          <cell r="F312">
            <v>69000</v>
          </cell>
          <cell r="G312">
            <v>0</v>
          </cell>
          <cell r="H312">
            <v>0</v>
          </cell>
          <cell r="I312">
            <v>15</v>
          </cell>
          <cell r="J312">
            <v>45</v>
          </cell>
          <cell r="K312">
            <v>23000</v>
          </cell>
          <cell r="L312">
            <v>69000</v>
          </cell>
          <cell r="M312">
            <v>0</v>
          </cell>
          <cell r="N312">
            <v>0</v>
          </cell>
          <cell r="O312">
            <v>4200</v>
          </cell>
          <cell r="P312">
            <v>12600</v>
          </cell>
        </row>
        <row r="313">
          <cell r="B313" t="str">
            <v xml:space="preserve"> C/W INSIDE LAMP,120V 116W,FOR CLASS 1, DIV. 2 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</row>
        <row r="314">
          <cell r="B314" t="str">
            <v>GROUP D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0.153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</row>
        <row r="315">
          <cell r="A315">
            <v>24</v>
          </cell>
          <cell r="B315" t="str">
            <v xml:space="preserve"> FLASHER UNIT, CAST AL. HOUSING 3 CKT</v>
          </cell>
          <cell r="C315">
            <v>1</v>
          </cell>
          <cell r="D315" t="str">
            <v>SET</v>
          </cell>
          <cell r="E315">
            <v>28800</v>
          </cell>
          <cell r="F315">
            <v>28800</v>
          </cell>
          <cell r="G315">
            <v>0</v>
          </cell>
          <cell r="H315">
            <v>0</v>
          </cell>
          <cell r="I315">
            <v>4</v>
          </cell>
          <cell r="J315">
            <v>4</v>
          </cell>
          <cell r="K315">
            <v>28800</v>
          </cell>
          <cell r="L315">
            <v>28800</v>
          </cell>
          <cell r="M315">
            <v>0</v>
          </cell>
          <cell r="N315">
            <v>0</v>
          </cell>
          <cell r="O315">
            <v>1120</v>
          </cell>
          <cell r="P315">
            <v>1120</v>
          </cell>
        </row>
        <row r="316">
          <cell r="B316" t="str">
            <v xml:space="preserve"> SIMULTANEOUS FLASH, 115/240V 3 WIRE, 25A</v>
          </cell>
          <cell r="C316">
            <v>0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</row>
        <row r="317">
          <cell r="B317" t="str">
            <v>FOR CLASS 1, DIV.2 GROUP D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</row>
        <row r="318">
          <cell r="A318">
            <v>25</v>
          </cell>
          <cell r="B318" t="str">
            <v xml:space="preserve"> PHOTOELECTRIC CONTROL UNIT, 120V 15A, </v>
          </cell>
          <cell r="C318">
            <v>1</v>
          </cell>
          <cell r="D318" t="str">
            <v>SET</v>
          </cell>
          <cell r="E318">
            <v>28800</v>
          </cell>
          <cell r="F318">
            <v>28800</v>
          </cell>
          <cell r="G318">
            <v>0</v>
          </cell>
          <cell r="H318">
            <v>0</v>
          </cell>
          <cell r="I318">
            <v>6</v>
          </cell>
          <cell r="J318">
            <v>6</v>
          </cell>
          <cell r="K318">
            <v>28800</v>
          </cell>
          <cell r="L318">
            <v>28800</v>
          </cell>
          <cell r="M318">
            <v>0</v>
          </cell>
          <cell r="N318">
            <v>0</v>
          </cell>
          <cell r="O318">
            <v>1680</v>
          </cell>
          <cell r="P318">
            <v>1680</v>
          </cell>
        </row>
        <row r="319">
          <cell r="B319" t="str">
            <v>FOR CLASS 1, DIV.2 GROUP D</v>
          </cell>
          <cell r="C319">
            <v>0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</row>
        <row r="320">
          <cell r="A320">
            <v>26</v>
          </cell>
          <cell r="B320" t="str">
            <v xml:space="preserve"> AIRCRAFT WARNING LIGHTING POWER PANEL,</v>
          </cell>
          <cell r="C320">
            <v>1</v>
          </cell>
          <cell r="D320" t="str">
            <v>SET</v>
          </cell>
          <cell r="E320">
            <v>60000</v>
          </cell>
          <cell r="F320">
            <v>60000</v>
          </cell>
          <cell r="G320">
            <v>0</v>
          </cell>
          <cell r="H320">
            <v>0</v>
          </cell>
          <cell r="I320">
            <v>4</v>
          </cell>
          <cell r="J320">
            <v>4</v>
          </cell>
          <cell r="K320">
            <v>60000</v>
          </cell>
          <cell r="L320">
            <v>60000</v>
          </cell>
          <cell r="M320">
            <v>0</v>
          </cell>
          <cell r="N320">
            <v>0</v>
          </cell>
          <cell r="O320">
            <v>1120</v>
          </cell>
          <cell r="P320">
            <v>1120</v>
          </cell>
        </row>
        <row r="321">
          <cell r="B321" t="str">
            <v xml:space="preserve"> OUTDOOR TYPE, 400L x 200W x 200H, 1PH 3W</v>
          </cell>
          <cell r="C321">
            <v>0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</row>
        <row r="322">
          <cell r="B322" t="str">
            <v xml:space="preserve"> 240V 30AT IC 10KA, STAINLESS STEEL</v>
          </cell>
          <cell r="C322">
            <v>0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</row>
        <row r="323">
          <cell r="A323">
            <v>29</v>
          </cell>
          <cell r="B323" t="str">
            <v>FOR CLASS 1, DIV.2 GROUP D</v>
          </cell>
          <cell r="C323">
            <v>4440</v>
          </cell>
          <cell r="D323" t="str">
            <v>M</v>
          </cell>
          <cell r="E323">
            <v>33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</row>
        <row r="324">
          <cell r="A324">
            <v>27</v>
          </cell>
          <cell r="B324" t="str">
            <v>RECEPTACLE, EXPLOSION-PROOF 20A-3P-2W</v>
          </cell>
          <cell r="C324">
            <v>8</v>
          </cell>
          <cell r="D324" t="str">
            <v>SET</v>
          </cell>
          <cell r="E324">
            <v>5400</v>
          </cell>
          <cell r="F324">
            <v>43200</v>
          </cell>
          <cell r="G324">
            <v>0</v>
          </cell>
          <cell r="H324">
            <v>0</v>
          </cell>
          <cell r="I324">
            <v>4</v>
          </cell>
          <cell r="J324">
            <v>32</v>
          </cell>
          <cell r="K324">
            <v>5400</v>
          </cell>
          <cell r="L324">
            <v>43200</v>
          </cell>
          <cell r="M324">
            <v>0</v>
          </cell>
          <cell r="N324">
            <v>0</v>
          </cell>
          <cell r="O324">
            <v>1120</v>
          </cell>
          <cell r="P324">
            <v>8960</v>
          </cell>
        </row>
        <row r="325">
          <cell r="B325" t="str">
            <v>240V, CLASS 1 DIV.2 GROUP D</v>
          </cell>
          <cell r="C325">
            <v>0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</row>
        <row r="326">
          <cell r="A326">
            <v>28</v>
          </cell>
          <cell r="B326" t="str">
            <v>PLUG 20A-3P-2W EXPLOSION-PROOF</v>
          </cell>
          <cell r="C326">
            <v>4</v>
          </cell>
          <cell r="D326" t="str">
            <v>SET</v>
          </cell>
          <cell r="E326">
            <v>1400</v>
          </cell>
          <cell r="F326">
            <v>5600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1400</v>
          </cell>
          <cell r="L326">
            <v>5600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</row>
        <row r="327">
          <cell r="A327">
            <v>29</v>
          </cell>
          <cell r="B327" t="str">
            <v>FIX. WIRE 1/C STRD. COPPER 600V 200 DEGREE 2.0sq.mm</v>
          </cell>
          <cell r="C327">
            <v>4440</v>
          </cell>
          <cell r="D327" t="str">
            <v>M</v>
          </cell>
          <cell r="E327">
            <v>33</v>
          </cell>
          <cell r="F327">
            <v>146520</v>
          </cell>
          <cell r="G327">
            <v>0</v>
          </cell>
          <cell r="H327">
            <v>0</v>
          </cell>
          <cell r="I327">
            <v>0.05</v>
          </cell>
          <cell r="J327">
            <v>222</v>
          </cell>
          <cell r="K327">
            <v>33</v>
          </cell>
          <cell r="L327">
            <v>146520</v>
          </cell>
          <cell r="M327">
            <v>0</v>
          </cell>
          <cell r="N327">
            <v>0</v>
          </cell>
          <cell r="O327">
            <v>14</v>
          </cell>
          <cell r="P327">
            <v>62160</v>
          </cell>
        </row>
        <row r="328">
          <cell r="A328">
            <v>30</v>
          </cell>
          <cell r="B328" t="str">
            <v>R.S.G CONDUIT W/COUPLING,  3/4"</v>
          </cell>
          <cell r="C328">
            <v>2180</v>
          </cell>
          <cell r="D328" t="str">
            <v>M</v>
          </cell>
          <cell r="E328">
            <v>32</v>
          </cell>
          <cell r="F328">
            <v>69760</v>
          </cell>
          <cell r="G328">
            <v>0</v>
          </cell>
          <cell r="H328">
            <v>0</v>
          </cell>
          <cell r="I328">
            <v>0.47</v>
          </cell>
          <cell r="J328">
            <v>1025</v>
          </cell>
          <cell r="K328">
            <v>32</v>
          </cell>
          <cell r="L328">
            <v>69760</v>
          </cell>
          <cell r="M328">
            <v>0</v>
          </cell>
          <cell r="N328">
            <v>0</v>
          </cell>
          <cell r="O328">
            <v>132</v>
          </cell>
          <cell r="P328">
            <v>287760</v>
          </cell>
        </row>
        <row r="329">
          <cell r="A329">
            <v>31</v>
          </cell>
          <cell r="B329" t="str">
            <v>R.S.G CONDUIT W/COUPLING 1"</v>
          </cell>
          <cell r="C329">
            <v>100</v>
          </cell>
          <cell r="D329" t="str">
            <v>M</v>
          </cell>
          <cell r="E329">
            <v>49</v>
          </cell>
          <cell r="F329">
            <v>4900</v>
          </cell>
          <cell r="G329">
            <v>0</v>
          </cell>
          <cell r="H329">
            <v>0</v>
          </cell>
          <cell r="I329">
            <v>0.54</v>
          </cell>
          <cell r="J329">
            <v>54</v>
          </cell>
          <cell r="K329">
            <v>49</v>
          </cell>
          <cell r="L329">
            <v>4900</v>
          </cell>
          <cell r="M329">
            <v>0</v>
          </cell>
          <cell r="N329">
            <v>0</v>
          </cell>
          <cell r="O329">
            <v>151</v>
          </cell>
          <cell r="P329">
            <v>15100</v>
          </cell>
        </row>
        <row r="330">
          <cell r="A330">
            <v>32</v>
          </cell>
          <cell r="B330" t="str">
            <v>R.S.G CONDUIT W/COUPLING 1-1/2"</v>
          </cell>
          <cell r="C330">
            <v>600</v>
          </cell>
          <cell r="D330" t="str">
            <v>M</v>
          </cell>
          <cell r="E330">
            <v>78</v>
          </cell>
          <cell r="F330">
            <v>46800</v>
          </cell>
          <cell r="G330">
            <v>0</v>
          </cell>
          <cell r="H330">
            <v>0</v>
          </cell>
          <cell r="I330">
            <v>0.76</v>
          </cell>
          <cell r="J330">
            <v>456</v>
          </cell>
          <cell r="K330">
            <v>78</v>
          </cell>
          <cell r="L330">
            <v>46800</v>
          </cell>
          <cell r="M330">
            <v>0</v>
          </cell>
          <cell r="N330">
            <v>0</v>
          </cell>
          <cell r="O330">
            <v>213</v>
          </cell>
          <cell r="P330">
            <v>127800</v>
          </cell>
        </row>
        <row r="331">
          <cell r="A331">
            <v>33</v>
          </cell>
          <cell r="B331" t="str">
            <v>PVC CONDUIT 1-1/2"</v>
          </cell>
          <cell r="C331">
            <v>350</v>
          </cell>
          <cell r="D331" t="str">
            <v>M</v>
          </cell>
          <cell r="E331">
            <v>26</v>
          </cell>
          <cell r="F331">
            <v>9100</v>
          </cell>
          <cell r="G331">
            <v>0</v>
          </cell>
          <cell r="H331">
            <v>0</v>
          </cell>
          <cell r="I331">
            <v>0.26</v>
          </cell>
          <cell r="J331">
            <v>91</v>
          </cell>
          <cell r="K331">
            <v>26</v>
          </cell>
          <cell r="L331">
            <v>9100</v>
          </cell>
          <cell r="M331">
            <v>0</v>
          </cell>
          <cell r="N331">
            <v>0</v>
          </cell>
          <cell r="O331">
            <v>73</v>
          </cell>
          <cell r="P331">
            <v>25550</v>
          </cell>
        </row>
        <row r="332">
          <cell r="A332">
            <v>34</v>
          </cell>
          <cell r="B332" t="str">
            <v>PVC CONDUIT ,  2"</v>
          </cell>
          <cell r="C332">
            <v>10615</v>
          </cell>
          <cell r="D332" t="str">
            <v>M</v>
          </cell>
          <cell r="E332">
            <v>38</v>
          </cell>
          <cell r="F332">
            <v>403370</v>
          </cell>
          <cell r="G332">
            <v>0</v>
          </cell>
          <cell r="H332">
            <v>0</v>
          </cell>
          <cell r="I332">
            <v>0.3</v>
          </cell>
          <cell r="J332">
            <v>3185</v>
          </cell>
          <cell r="K332">
            <v>38</v>
          </cell>
          <cell r="L332">
            <v>403370</v>
          </cell>
          <cell r="M332">
            <v>0</v>
          </cell>
          <cell r="N332">
            <v>0</v>
          </cell>
          <cell r="O332">
            <v>84</v>
          </cell>
          <cell r="P332">
            <v>891660</v>
          </cell>
        </row>
        <row r="333">
          <cell r="A333">
            <v>35</v>
          </cell>
          <cell r="B333" t="str">
            <v>CONDUIT FITTINGS &amp; ACCESSORIES</v>
          </cell>
          <cell r="C333">
            <v>1</v>
          </cell>
          <cell r="D333" t="str">
            <v>LOT</v>
          </cell>
          <cell r="E333">
            <v>242920</v>
          </cell>
          <cell r="F333">
            <v>242920</v>
          </cell>
          <cell r="G333">
            <v>0</v>
          </cell>
          <cell r="H333">
            <v>0</v>
          </cell>
          <cell r="I333">
            <v>460.5</v>
          </cell>
          <cell r="J333">
            <v>461</v>
          </cell>
          <cell r="K333">
            <v>242920</v>
          </cell>
          <cell r="L333">
            <v>242920</v>
          </cell>
          <cell r="M333">
            <v>0</v>
          </cell>
          <cell r="N333">
            <v>0</v>
          </cell>
          <cell r="O333">
            <v>128940</v>
          </cell>
          <cell r="P333">
            <v>128940</v>
          </cell>
        </row>
        <row r="334">
          <cell r="A334">
            <v>36</v>
          </cell>
          <cell r="B334" t="str">
            <v>600V PVC WIRE 3.5 sq.mm</v>
          </cell>
          <cell r="C334">
            <v>3500</v>
          </cell>
          <cell r="D334" t="str">
            <v>M</v>
          </cell>
          <cell r="E334">
            <v>3</v>
          </cell>
          <cell r="F334">
            <v>10500</v>
          </cell>
          <cell r="G334">
            <v>0</v>
          </cell>
          <cell r="H334">
            <v>0</v>
          </cell>
          <cell r="I334">
            <v>4.1000000000000002E-2</v>
          </cell>
          <cell r="J334">
            <v>144</v>
          </cell>
          <cell r="K334">
            <v>3</v>
          </cell>
          <cell r="L334">
            <v>10500</v>
          </cell>
          <cell r="M334">
            <v>0</v>
          </cell>
          <cell r="N334">
            <v>0</v>
          </cell>
          <cell r="O334">
            <v>11</v>
          </cell>
          <cell r="P334">
            <v>38500</v>
          </cell>
        </row>
        <row r="335">
          <cell r="A335">
            <v>37</v>
          </cell>
          <cell r="B335" t="str">
            <v>600V PVC WIRE 5.5sq.mm</v>
          </cell>
          <cell r="C335">
            <v>3240</v>
          </cell>
          <cell r="D335" t="str">
            <v>M</v>
          </cell>
          <cell r="E335">
            <v>4</v>
          </cell>
          <cell r="F335">
            <v>12960</v>
          </cell>
          <cell r="G335">
            <v>0</v>
          </cell>
          <cell r="H335">
            <v>0</v>
          </cell>
          <cell r="I335">
            <v>5.1999999999999998E-2</v>
          </cell>
          <cell r="J335">
            <v>168</v>
          </cell>
          <cell r="K335">
            <v>4</v>
          </cell>
          <cell r="L335">
            <v>12960</v>
          </cell>
          <cell r="M335">
            <v>0</v>
          </cell>
          <cell r="N335">
            <v>0</v>
          </cell>
          <cell r="O335">
            <v>15</v>
          </cell>
          <cell r="P335">
            <v>48600</v>
          </cell>
        </row>
        <row r="336">
          <cell r="A336">
            <v>38</v>
          </cell>
          <cell r="B336" t="str">
            <v>600V XLPE 5/C-38sq.mm</v>
          </cell>
          <cell r="C336">
            <v>10615</v>
          </cell>
          <cell r="D336" t="str">
            <v>M</v>
          </cell>
          <cell r="E336">
            <v>200</v>
          </cell>
          <cell r="F336">
            <v>2123000</v>
          </cell>
          <cell r="G336">
            <v>0</v>
          </cell>
          <cell r="H336">
            <v>0</v>
          </cell>
          <cell r="I336">
            <v>0.31</v>
          </cell>
          <cell r="J336">
            <v>3291</v>
          </cell>
          <cell r="K336">
            <v>200</v>
          </cell>
          <cell r="L336">
            <v>2123000</v>
          </cell>
          <cell r="M336">
            <v>0</v>
          </cell>
          <cell r="N336">
            <v>0</v>
          </cell>
          <cell r="O336">
            <v>87</v>
          </cell>
          <cell r="P336">
            <v>923505</v>
          </cell>
        </row>
        <row r="337">
          <cell r="A337">
            <v>39</v>
          </cell>
          <cell r="B337" t="str">
            <v>600V XLPE 4/C 14 sq.mm</v>
          </cell>
          <cell r="C337">
            <v>500</v>
          </cell>
          <cell r="D337" t="str">
            <v>M</v>
          </cell>
          <cell r="E337">
            <v>61</v>
          </cell>
          <cell r="F337">
            <v>30500</v>
          </cell>
          <cell r="G337">
            <v>0</v>
          </cell>
          <cell r="H337">
            <v>0</v>
          </cell>
          <cell r="I337">
            <v>0.17799999999999999</v>
          </cell>
          <cell r="J337">
            <v>89</v>
          </cell>
          <cell r="K337">
            <v>61</v>
          </cell>
          <cell r="L337">
            <v>30500</v>
          </cell>
          <cell r="M337">
            <v>0</v>
          </cell>
          <cell r="N337">
            <v>0</v>
          </cell>
          <cell r="O337">
            <v>50</v>
          </cell>
          <cell r="P337">
            <v>25000</v>
          </cell>
        </row>
        <row r="338">
          <cell r="A338">
            <v>40</v>
          </cell>
          <cell r="B338" t="str">
            <v>HOT DIPPED GALVALNIZED STEEL U-CHANNEL 41x41x2.0t</v>
          </cell>
          <cell r="C338">
            <v>350</v>
          </cell>
          <cell r="D338" t="str">
            <v>M</v>
          </cell>
          <cell r="E338">
            <v>82</v>
          </cell>
          <cell r="F338">
            <v>28700</v>
          </cell>
          <cell r="G338">
            <v>0</v>
          </cell>
          <cell r="H338">
            <v>0</v>
          </cell>
          <cell r="I338">
            <v>0.40699999999999997</v>
          </cell>
          <cell r="J338">
            <v>142</v>
          </cell>
          <cell r="K338">
            <v>82</v>
          </cell>
          <cell r="L338">
            <v>28700</v>
          </cell>
          <cell r="M338">
            <v>0</v>
          </cell>
          <cell r="N338">
            <v>0</v>
          </cell>
          <cell r="O338">
            <v>114</v>
          </cell>
          <cell r="P338">
            <v>39900</v>
          </cell>
        </row>
        <row r="339">
          <cell r="A339">
            <v>41</v>
          </cell>
          <cell r="B339" t="str">
            <v>EXCAVATION</v>
          </cell>
          <cell r="C339">
            <v>1910</v>
          </cell>
          <cell r="D339" t="str">
            <v>M3</v>
          </cell>
          <cell r="E339" t="str">
            <v>M+L</v>
          </cell>
          <cell r="F339" t="str">
            <v>M+L</v>
          </cell>
          <cell r="G339">
            <v>0</v>
          </cell>
          <cell r="H339">
            <v>0</v>
          </cell>
          <cell r="I339">
            <v>0.2</v>
          </cell>
          <cell r="J339">
            <v>0</v>
          </cell>
          <cell r="K339" t="str">
            <v>M+L</v>
          </cell>
          <cell r="L339" t="str">
            <v>M+L</v>
          </cell>
          <cell r="M339">
            <v>0</v>
          </cell>
          <cell r="N339">
            <v>0</v>
          </cell>
          <cell r="O339">
            <v>60</v>
          </cell>
          <cell r="P339">
            <v>114600</v>
          </cell>
        </row>
        <row r="340">
          <cell r="A340">
            <v>42</v>
          </cell>
          <cell r="B340" t="str">
            <v>BACKFILL</v>
          </cell>
          <cell r="C340">
            <v>1910</v>
          </cell>
          <cell r="D340" t="str">
            <v>M3</v>
          </cell>
          <cell r="E340" t="str">
            <v>M+L</v>
          </cell>
          <cell r="F340" t="str">
            <v>M+L</v>
          </cell>
          <cell r="G340">
            <v>0</v>
          </cell>
          <cell r="H340">
            <v>0</v>
          </cell>
          <cell r="I340">
            <v>0.2</v>
          </cell>
          <cell r="J340">
            <v>0</v>
          </cell>
          <cell r="K340" t="str">
            <v>M+L</v>
          </cell>
          <cell r="L340" t="str">
            <v>M+L</v>
          </cell>
          <cell r="M340">
            <v>0</v>
          </cell>
          <cell r="N340">
            <v>0</v>
          </cell>
          <cell r="O340">
            <v>100</v>
          </cell>
          <cell r="P340">
            <v>191000</v>
          </cell>
        </row>
        <row r="341">
          <cell r="A341">
            <v>43</v>
          </cell>
          <cell r="B341" t="str">
            <v>MISCELLANEOUS MATERIALS</v>
          </cell>
          <cell r="C341">
            <v>1</v>
          </cell>
          <cell r="D341" t="str">
            <v>LOT</v>
          </cell>
          <cell r="E341">
            <v>456514</v>
          </cell>
          <cell r="F341">
            <v>456514</v>
          </cell>
          <cell r="G341">
            <v>0</v>
          </cell>
          <cell r="H341">
            <v>0</v>
          </cell>
          <cell r="I341">
            <v>679.40000000000009</v>
          </cell>
          <cell r="J341">
            <v>679</v>
          </cell>
          <cell r="K341">
            <v>456514</v>
          </cell>
          <cell r="L341">
            <v>456514</v>
          </cell>
          <cell r="M341">
            <v>0</v>
          </cell>
          <cell r="N341">
            <v>0</v>
          </cell>
          <cell r="O341">
            <v>190232</v>
          </cell>
          <cell r="P341">
            <v>190232</v>
          </cell>
        </row>
        <row r="342">
          <cell r="B342" t="str">
            <v>SUB-TOTAL : (C)</v>
          </cell>
          <cell r="C342">
            <v>3</v>
          </cell>
          <cell r="D342">
            <v>11.13</v>
          </cell>
          <cell r="E342">
            <v>1.25</v>
          </cell>
          <cell r="F342">
            <v>9586794</v>
          </cell>
          <cell r="G342">
            <v>0</v>
          </cell>
          <cell r="H342">
            <v>0</v>
          </cell>
          <cell r="I342">
            <v>0.3</v>
          </cell>
          <cell r="J342">
            <v>14267</v>
          </cell>
          <cell r="K342">
            <v>0</v>
          </cell>
          <cell r="L342">
            <v>9586794</v>
          </cell>
          <cell r="M342">
            <v>0</v>
          </cell>
          <cell r="N342">
            <v>0</v>
          </cell>
          <cell r="O342">
            <v>0</v>
          </cell>
          <cell r="P342">
            <v>4303107</v>
          </cell>
        </row>
        <row r="343">
          <cell r="B343">
            <v>160</v>
          </cell>
          <cell r="C343">
            <v>4</v>
          </cell>
          <cell r="D343">
            <v>13.49</v>
          </cell>
          <cell r="E343">
            <v>1.25</v>
          </cell>
          <cell r="F343">
            <v>1.25</v>
          </cell>
          <cell r="G343">
            <v>1.25</v>
          </cell>
          <cell r="H343">
            <v>0</v>
          </cell>
          <cell r="I343">
            <v>0.41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4</v>
          </cell>
        </row>
        <row r="344">
          <cell r="B344">
            <v>160</v>
          </cell>
          <cell r="C344">
            <v>5</v>
          </cell>
          <cell r="D344">
            <v>15.88</v>
          </cell>
          <cell r="E344">
            <v>1.5</v>
          </cell>
          <cell r="F344">
            <v>0</v>
          </cell>
          <cell r="G344">
            <v>0</v>
          </cell>
          <cell r="H344">
            <v>0</v>
          </cell>
          <cell r="I344">
            <v>0.51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</row>
        <row r="345">
          <cell r="A345" t="str">
            <v xml:space="preserve">  D.</v>
          </cell>
          <cell r="B345" t="str">
            <v>GROUNDING  SYSTEM</v>
          </cell>
          <cell r="C345">
            <v>6</v>
          </cell>
          <cell r="D345">
            <v>18.260000000000002</v>
          </cell>
          <cell r="E345">
            <v>1.5</v>
          </cell>
          <cell r="F345">
            <v>0</v>
          </cell>
          <cell r="G345">
            <v>0</v>
          </cell>
          <cell r="H345">
            <v>0</v>
          </cell>
          <cell r="I345">
            <v>0.61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</row>
        <row r="346">
          <cell r="A346">
            <v>1</v>
          </cell>
          <cell r="B346" t="str">
            <v xml:space="preserve"> GROUND WIRE, BARE CONDUCTOR 60 sq.mm</v>
          </cell>
          <cell r="C346">
            <v>8000</v>
          </cell>
          <cell r="D346" t="str">
            <v>M</v>
          </cell>
          <cell r="E346">
            <v>47</v>
          </cell>
          <cell r="F346">
            <v>376000</v>
          </cell>
          <cell r="G346">
            <v>0</v>
          </cell>
          <cell r="H346">
            <v>0</v>
          </cell>
          <cell r="I346">
            <v>0.14099999999999999</v>
          </cell>
          <cell r="J346">
            <v>1128</v>
          </cell>
          <cell r="K346">
            <v>47</v>
          </cell>
          <cell r="L346">
            <v>376000</v>
          </cell>
          <cell r="M346">
            <v>0</v>
          </cell>
          <cell r="N346">
            <v>0</v>
          </cell>
          <cell r="O346">
            <v>39</v>
          </cell>
          <cell r="P346">
            <v>312000</v>
          </cell>
        </row>
        <row r="347">
          <cell r="A347">
            <v>2</v>
          </cell>
          <cell r="B347" t="str">
            <v xml:space="preserve"> DITTO, BUT38 sq.mm</v>
          </cell>
          <cell r="C347">
            <v>620</v>
          </cell>
          <cell r="D347" t="str">
            <v>M</v>
          </cell>
          <cell r="E347">
            <v>32</v>
          </cell>
          <cell r="F347">
            <v>19840</v>
          </cell>
          <cell r="G347">
            <v>0</v>
          </cell>
          <cell r="H347">
            <v>0</v>
          </cell>
          <cell r="I347">
            <v>0.11700000000000001</v>
          </cell>
          <cell r="J347">
            <v>73</v>
          </cell>
          <cell r="K347">
            <v>32</v>
          </cell>
          <cell r="L347">
            <v>19840</v>
          </cell>
          <cell r="M347">
            <v>0</v>
          </cell>
          <cell r="N347">
            <v>0</v>
          </cell>
          <cell r="O347">
            <v>33</v>
          </cell>
          <cell r="P347">
            <v>20460</v>
          </cell>
        </row>
        <row r="348">
          <cell r="A348">
            <v>3</v>
          </cell>
          <cell r="B348" t="str">
            <v xml:space="preserve"> GROUND ROD, 3/4" x 10 FT</v>
          </cell>
          <cell r="C348">
            <v>208</v>
          </cell>
          <cell r="D348" t="str">
            <v>PCS</v>
          </cell>
          <cell r="E348">
            <v>350</v>
          </cell>
          <cell r="F348">
            <v>72800</v>
          </cell>
          <cell r="G348">
            <v>0</v>
          </cell>
          <cell r="H348">
            <v>0</v>
          </cell>
          <cell r="I348">
            <v>5</v>
          </cell>
          <cell r="J348">
            <v>1040</v>
          </cell>
          <cell r="K348">
            <v>350</v>
          </cell>
          <cell r="L348">
            <v>72800</v>
          </cell>
          <cell r="M348">
            <v>0</v>
          </cell>
          <cell r="N348">
            <v>0</v>
          </cell>
          <cell r="O348">
            <v>1400</v>
          </cell>
          <cell r="P348">
            <v>291200</v>
          </cell>
        </row>
        <row r="349">
          <cell r="A349">
            <v>4</v>
          </cell>
          <cell r="B349" t="str">
            <v xml:space="preserve"> CADWELD GROUND POWDER CARTRIDGE SIZE 45</v>
          </cell>
          <cell r="C349">
            <v>170</v>
          </cell>
          <cell r="D349" t="str">
            <v>PCS</v>
          </cell>
          <cell r="E349">
            <v>45</v>
          </cell>
          <cell r="F349">
            <v>7650</v>
          </cell>
          <cell r="G349">
            <v>0</v>
          </cell>
          <cell r="H349">
            <v>0</v>
          </cell>
          <cell r="I349">
            <v>0.5</v>
          </cell>
          <cell r="J349">
            <v>85</v>
          </cell>
          <cell r="K349">
            <v>45</v>
          </cell>
          <cell r="L349">
            <v>7650</v>
          </cell>
          <cell r="M349">
            <v>0</v>
          </cell>
          <cell r="N349">
            <v>0</v>
          </cell>
          <cell r="O349">
            <v>140</v>
          </cell>
          <cell r="P349">
            <v>23800</v>
          </cell>
        </row>
        <row r="350">
          <cell r="A350">
            <v>5</v>
          </cell>
          <cell r="B350" t="str">
            <v xml:space="preserve"> CADWELD GROUND POWDER CARTRIDGE SIZE 90</v>
          </cell>
          <cell r="C350">
            <v>93</v>
          </cell>
          <cell r="D350" t="str">
            <v>PCS</v>
          </cell>
          <cell r="E350">
            <v>90</v>
          </cell>
          <cell r="F350">
            <v>8370</v>
          </cell>
          <cell r="G350">
            <v>0</v>
          </cell>
          <cell r="H350">
            <v>0</v>
          </cell>
          <cell r="I350">
            <v>0.5</v>
          </cell>
          <cell r="J350">
            <v>47</v>
          </cell>
          <cell r="K350">
            <v>90</v>
          </cell>
          <cell r="L350">
            <v>8370</v>
          </cell>
          <cell r="M350">
            <v>0</v>
          </cell>
          <cell r="N350">
            <v>0</v>
          </cell>
          <cell r="O350">
            <v>140</v>
          </cell>
          <cell r="P350">
            <v>13020</v>
          </cell>
        </row>
        <row r="351">
          <cell r="A351">
            <v>6</v>
          </cell>
          <cell r="B351" t="str">
            <v xml:space="preserve"> CADWELD GROUND POWDER CARTRIDGE SIZE 115</v>
          </cell>
          <cell r="C351">
            <v>159</v>
          </cell>
          <cell r="D351" t="str">
            <v>PCS</v>
          </cell>
          <cell r="E351">
            <v>115</v>
          </cell>
          <cell r="F351">
            <v>18285</v>
          </cell>
          <cell r="G351">
            <v>0</v>
          </cell>
          <cell r="H351">
            <v>0</v>
          </cell>
          <cell r="I351">
            <v>0.5</v>
          </cell>
          <cell r="J351">
            <v>80</v>
          </cell>
          <cell r="K351">
            <v>115</v>
          </cell>
          <cell r="L351">
            <v>18285</v>
          </cell>
          <cell r="M351">
            <v>0</v>
          </cell>
          <cell r="N351">
            <v>0</v>
          </cell>
          <cell r="O351">
            <v>140</v>
          </cell>
          <cell r="P351">
            <v>22260</v>
          </cell>
        </row>
        <row r="352">
          <cell r="A352">
            <v>7</v>
          </cell>
          <cell r="B352" t="str">
            <v xml:space="preserve"> CADWELD MOLD, FOR CABLE TO GROUND ROD</v>
          </cell>
          <cell r="C352">
            <v>10</v>
          </cell>
          <cell r="D352" t="str">
            <v>PCS</v>
          </cell>
          <cell r="E352">
            <v>1250</v>
          </cell>
          <cell r="F352">
            <v>12500</v>
          </cell>
          <cell r="G352">
            <v>0</v>
          </cell>
          <cell r="H352">
            <v>0</v>
          </cell>
          <cell r="I352">
            <v>2.0299999999999998</v>
          </cell>
          <cell r="J352">
            <v>0</v>
          </cell>
          <cell r="K352">
            <v>1250</v>
          </cell>
          <cell r="L352">
            <v>12500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</row>
        <row r="353">
          <cell r="B353" t="str">
            <v xml:space="preserve"> CADWELD GTC-182G</v>
          </cell>
          <cell r="C353">
            <v>22</v>
          </cell>
          <cell r="D353">
            <v>53.98</v>
          </cell>
          <cell r="E353" t="str">
            <v>N</v>
          </cell>
          <cell r="F353">
            <v>0</v>
          </cell>
          <cell r="G353">
            <v>0</v>
          </cell>
          <cell r="H353">
            <v>0</v>
          </cell>
          <cell r="I353">
            <v>2.23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</row>
        <row r="354">
          <cell r="A354">
            <v>8</v>
          </cell>
          <cell r="B354" t="str">
            <v xml:space="preserve"> CADWELD MOLD, FOR CABLE TO CABLE</v>
          </cell>
          <cell r="C354">
            <v>5</v>
          </cell>
          <cell r="D354" t="str">
            <v>PCS</v>
          </cell>
          <cell r="E354">
            <v>1250</v>
          </cell>
          <cell r="F354">
            <v>6250</v>
          </cell>
          <cell r="G354">
            <v>0</v>
          </cell>
          <cell r="H354">
            <v>0</v>
          </cell>
          <cell r="I354">
            <v>2.4300000000000002</v>
          </cell>
          <cell r="J354">
            <v>0</v>
          </cell>
          <cell r="K354">
            <v>1250</v>
          </cell>
          <cell r="L354">
            <v>6250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A355">
            <v>11</v>
          </cell>
          <cell r="B355" t="str">
            <v xml:space="preserve"> CADWELD TAC-2G2G</v>
          </cell>
          <cell r="C355">
            <v>25</v>
          </cell>
          <cell r="D355" t="str">
            <v>SET</v>
          </cell>
          <cell r="E355">
            <v>3500</v>
          </cell>
          <cell r="F355">
            <v>0</v>
          </cell>
          <cell r="G355">
            <v>0</v>
          </cell>
          <cell r="H355">
            <v>0</v>
          </cell>
          <cell r="I355">
            <v>7.0000000000000007E-2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</row>
        <row r="356">
          <cell r="A356">
            <v>9</v>
          </cell>
          <cell r="B356" t="str">
            <v xml:space="preserve"> DITTO, BUT CADWELD TAC-2G1V</v>
          </cell>
          <cell r="C356">
            <v>10</v>
          </cell>
          <cell r="D356" t="str">
            <v>PCS</v>
          </cell>
          <cell r="E356">
            <v>1250</v>
          </cell>
          <cell r="F356">
            <v>12500</v>
          </cell>
          <cell r="G356">
            <v>0</v>
          </cell>
          <cell r="H356">
            <v>0</v>
          </cell>
          <cell r="I356">
            <v>7.0000000000000007E-2</v>
          </cell>
          <cell r="J356">
            <v>0</v>
          </cell>
          <cell r="K356">
            <v>1250</v>
          </cell>
          <cell r="L356">
            <v>12500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</row>
        <row r="357">
          <cell r="A357">
            <v>10</v>
          </cell>
          <cell r="B357" t="str">
            <v xml:space="preserve"> GROUND CONNECTOR FOR CABLE TO ROD OR PIPE</v>
          </cell>
          <cell r="C357">
            <v>50</v>
          </cell>
          <cell r="D357" t="str">
            <v>PCS</v>
          </cell>
          <cell r="E357">
            <v>650</v>
          </cell>
          <cell r="F357">
            <v>32500</v>
          </cell>
          <cell r="G357">
            <v>0</v>
          </cell>
          <cell r="H357">
            <v>0</v>
          </cell>
          <cell r="I357">
            <v>1</v>
          </cell>
          <cell r="J357">
            <v>50</v>
          </cell>
          <cell r="K357">
            <v>650</v>
          </cell>
          <cell r="L357">
            <v>32500</v>
          </cell>
          <cell r="M357">
            <v>0</v>
          </cell>
          <cell r="N357">
            <v>0</v>
          </cell>
          <cell r="O357">
            <v>280</v>
          </cell>
          <cell r="P357">
            <v>14000</v>
          </cell>
        </row>
        <row r="358">
          <cell r="A358" t="str">
            <v xml:space="preserve">  Þ.</v>
          </cell>
          <cell r="B358" t="str">
            <v xml:space="preserve"> BURNDY GK-6429</v>
          </cell>
          <cell r="C358">
            <v>0.25</v>
          </cell>
          <cell r="D358">
            <v>2.2400000000000002</v>
          </cell>
          <cell r="E358">
            <v>1</v>
          </cell>
          <cell r="F358">
            <v>0</v>
          </cell>
          <cell r="G358">
            <v>0</v>
          </cell>
          <cell r="H358">
            <v>0</v>
          </cell>
          <cell r="I358">
            <v>7.0000000000000007E-2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</row>
        <row r="359">
          <cell r="A359">
            <v>11</v>
          </cell>
          <cell r="B359" t="str">
            <v xml:space="preserve"> GROUND TERMINAL BOX, 450MMx300MMx150MMx1.6t WITH</v>
          </cell>
          <cell r="C359">
            <v>25</v>
          </cell>
          <cell r="D359" t="str">
            <v>SET</v>
          </cell>
          <cell r="E359">
            <v>3500</v>
          </cell>
          <cell r="F359">
            <v>87500</v>
          </cell>
          <cell r="G359">
            <v>0</v>
          </cell>
          <cell r="H359">
            <v>0</v>
          </cell>
          <cell r="I359">
            <v>6</v>
          </cell>
          <cell r="J359">
            <v>150</v>
          </cell>
          <cell r="K359">
            <v>3500</v>
          </cell>
          <cell r="L359">
            <v>87500</v>
          </cell>
          <cell r="M359">
            <v>0</v>
          </cell>
          <cell r="N359">
            <v>0</v>
          </cell>
          <cell r="O359">
            <v>1680</v>
          </cell>
          <cell r="P359">
            <v>42000</v>
          </cell>
        </row>
        <row r="360">
          <cell r="B360" t="str">
            <v>GROUNDING BUS 300Mx50MMx6t</v>
          </cell>
          <cell r="C360">
            <v>0.25</v>
          </cell>
          <cell r="D360">
            <v>2.2400000000000002</v>
          </cell>
          <cell r="E360">
            <v>1</v>
          </cell>
          <cell r="F360">
            <v>0</v>
          </cell>
          <cell r="G360">
            <v>0</v>
          </cell>
          <cell r="H360">
            <v>0</v>
          </cell>
          <cell r="I360">
            <v>7.0000000000000007E-2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</row>
        <row r="361">
          <cell r="A361">
            <v>12</v>
          </cell>
          <cell r="B361" t="str">
            <v xml:space="preserve"> CABLE LUG, COPPER FOR 60 sq.mm</v>
          </cell>
          <cell r="C361">
            <v>92</v>
          </cell>
          <cell r="D361" t="str">
            <v>PCS</v>
          </cell>
          <cell r="E361">
            <v>60</v>
          </cell>
          <cell r="F361">
            <v>5520</v>
          </cell>
          <cell r="G361">
            <v>0</v>
          </cell>
          <cell r="H361">
            <v>0</v>
          </cell>
          <cell r="I361">
            <v>0.5</v>
          </cell>
          <cell r="J361">
            <v>46</v>
          </cell>
          <cell r="K361">
            <v>60</v>
          </cell>
          <cell r="L361">
            <v>5520</v>
          </cell>
          <cell r="M361">
            <v>0</v>
          </cell>
          <cell r="N361">
            <v>0</v>
          </cell>
          <cell r="O361">
            <v>140</v>
          </cell>
          <cell r="P361">
            <v>12880</v>
          </cell>
        </row>
        <row r="362">
          <cell r="A362">
            <v>13</v>
          </cell>
          <cell r="B362" t="str">
            <v xml:space="preserve"> DITTO, BUT FOR 38 sq.mm</v>
          </cell>
          <cell r="C362">
            <v>169</v>
          </cell>
          <cell r="D362" t="str">
            <v>PCS</v>
          </cell>
          <cell r="E362">
            <v>38</v>
          </cell>
          <cell r="F362">
            <v>6422</v>
          </cell>
          <cell r="G362">
            <v>0</v>
          </cell>
          <cell r="H362">
            <v>0</v>
          </cell>
          <cell r="I362">
            <v>0.5</v>
          </cell>
          <cell r="J362">
            <v>85</v>
          </cell>
          <cell r="K362">
            <v>38</v>
          </cell>
          <cell r="L362">
            <v>6422</v>
          </cell>
          <cell r="M362">
            <v>0</v>
          </cell>
          <cell r="N362">
            <v>0</v>
          </cell>
          <cell r="O362">
            <v>140</v>
          </cell>
          <cell r="P362">
            <v>23660</v>
          </cell>
        </row>
        <row r="363">
          <cell r="A363">
            <v>14</v>
          </cell>
          <cell r="B363" t="str">
            <v xml:space="preserve"> CONCRETE PIPE WITH COVER 12" DIA. 2 FT LG</v>
          </cell>
          <cell r="C363">
            <v>50</v>
          </cell>
          <cell r="D363" t="str">
            <v>PCS</v>
          </cell>
          <cell r="E363">
            <v>2800</v>
          </cell>
          <cell r="F363">
            <v>140000</v>
          </cell>
          <cell r="G363">
            <v>0</v>
          </cell>
          <cell r="H363">
            <v>0</v>
          </cell>
          <cell r="I363">
            <v>3</v>
          </cell>
          <cell r="J363">
            <v>150</v>
          </cell>
          <cell r="K363">
            <v>2800</v>
          </cell>
          <cell r="L363">
            <v>140000</v>
          </cell>
          <cell r="M363">
            <v>0</v>
          </cell>
          <cell r="N363">
            <v>0</v>
          </cell>
          <cell r="O363">
            <v>840</v>
          </cell>
          <cell r="P363">
            <v>42000</v>
          </cell>
        </row>
        <row r="364">
          <cell r="A364">
            <v>15</v>
          </cell>
          <cell r="B364" t="str">
            <v xml:space="preserve"> STEEL PLATE, SS41, 1829x6401x6t</v>
          </cell>
          <cell r="C364">
            <v>1</v>
          </cell>
          <cell r="D364" t="str">
            <v>PCS</v>
          </cell>
          <cell r="E364">
            <v>10000</v>
          </cell>
          <cell r="F364">
            <v>10000</v>
          </cell>
          <cell r="G364">
            <v>0</v>
          </cell>
          <cell r="H364">
            <v>0</v>
          </cell>
          <cell r="I364">
            <v>20</v>
          </cell>
          <cell r="J364">
            <v>20</v>
          </cell>
          <cell r="K364">
            <v>10000</v>
          </cell>
          <cell r="L364">
            <v>10000</v>
          </cell>
          <cell r="M364">
            <v>0</v>
          </cell>
          <cell r="N364">
            <v>0</v>
          </cell>
          <cell r="O364">
            <v>5600</v>
          </cell>
          <cell r="P364">
            <v>5600</v>
          </cell>
        </row>
        <row r="365">
          <cell r="A365">
            <v>16</v>
          </cell>
          <cell r="B365" t="str">
            <v xml:space="preserve"> CONDUIT CLAMP, ONE-HOLE 3/4"</v>
          </cell>
          <cell r="C365">
            <v>265</v>
          </cell>
          <cell r="D365" t="str">
            <v>PCS</v>
          </cell>
          <cell r="E365">
            <v>4</v>
          </cell>
          <cell r="F365">
            <v>1060</v>
          </cell>
          <cell r="G365">
            <v>0</v>
          </cell>
          <cell r="H365">
            <v>0</v>
          </cell>
          <cell r="I365">
            <v>0.5</v>
          </cell>
          <cell r="J365">
            <v>133</v>
          </cell>
          <cell r="K365">
            <v>4</v>
          </cell>
          <cell r="L365">
            <v>1060</v>
          </cell>
          <cell r="M365">
            <v>0</v>
          </cell>
          <cell r="N365">
            <v>0</v>
          </cell>
          <cell r="O365">
            <v>140</v>
          </cell>
          <cell r="P365">
            <v>37100</v>
          </cell>
        </row>
        <row r="366">
          <cell r="A366">
            <v>17</v>
          </cell>
          <cell r="B366" t="str">
            <v xml:space="preserve"> PVC CONDUIT, SCHEDULE B, CNS1302  3/4"</v>
          </cell>
          <cell r="C366">
            <v>265</v>
          </cell>
          <cell r="D366" t="str">
            <v>M</v>
          </cell>
          <cell r="E366">
            <v>12</v>
          </cell>
          <cell r="F366">
            <v>3180</v>
          </cell>
          <cell r="G366">
            <v>0</v>
          </cell>
          <cell r="H366">
            <v>0</v>
          </cell>
          <cell r="I366">
            <v>0.28000000000000003</v>
          </cell>
          <cell r="J366">
            <v>74</v>
          </cell>
          <cell r="K366">
            <v>12</v>
          </cell>
          <cell r="L366">
            <v>3180</v>
          </cell>
          <cell r="M366">
            <v>0</v>
          </cell>
          <cell r="N366">
            <v>0</v>
          </cell>
          <cell r="O366">
            <v>78</v>
          </cell>
          <cell r="P366">
            <v>20670</v>
          </cell>
        </row>
        <row r="367">
          <cell r="A367">
            <v>18</v>
          </cell>
          <cell r="B367" t="str">
            <v xml:space="preserve"> EXCAVATION</v>
          </cell>
          <cell r="C367">
            <v>1550</v>
          </cell>
          <cell r="D367" t="str">
            <v>M3</v>
          </cell>
          <cell r="E367" t="str">
            <v>M+L</v>
          </cell>
          <cell r="F367" t="str">
            <v>M+L</v>
          </cell>
          <cell r="G367">
            <v>0</v>
          </cell>
          <cell r="H367">
            <v>0</v>
          </cell>
          <cell r="I367">
            <v>7.0000000000000007E-2</v>
          </cell>
          <cell r="J367">
            <v>0</v>
          </cell>
          <cell r="K367" t="str">
            <v>M+L</v>
          </cell>
          <cell r="L367" t="str">
            <v>M+L</v>
          </cell>
          <cell r="M367">
            <v>0</v>
          </cell>
          <cell r="N367">
            <v>0</v>
          </cell>
          <cell r="O367">
            <v>72</v>
          </cell>
          <cell r="P367">
            <v>111600</v>
          </cell>
        </row>
        <row r="368">
          <cell r="A368">
            <v>19</v>
          </cell>
          <cell r="B368" t="str">
            <v xml:space="preserve"> BACKFILL</v>
          </cell>
          <cell r="C368">
            <v>1550</v>
          </cell>
          <cell r="D368" t="str">
            <v>M3</v>
          </cell>
          <cell r="E368" t="str">
            <v>M+L</v>
          </cell>
          <cell r="F368" t="str">
            <v>M+L</v>
          </cell>
          <cell r="G368">
            <v>0</v>
          </cell>
          <cell r="H368">
            <v>0</v>
          </cell>
          <cell r="I368">
            <v>7.0000000000000007E-2</v>
          </cell>
          <cell r="J368">
            <v>0</v>
          </cell>
          <cell r="K368" t="str">
            <v>M+L</v>
          </cell>
          <cell r="L368" t="str">
            <v>M+L</v>
          </cell>
          <cell r="M368">
            <v>0</v>
          </cell>
          <cell r="N368">
            <v>0</v>
          </cell>
          <cell r="O368">
            <v>120</v>
          </cell>
          <cell r="P368">
            <v>186000</v>
          </cell>
        </row>
        <row r="369">
          <cell r="A369">
            <v>20</v>
          </cell>
          <cell r="B369" t="str">
            <v xml:space="preserve"> MISCELLANEOUS MATERIALS</v>
          </cell>
          <cell r="C369">
            <v>1</v>
          </cell>
          <cell r="D369" t="str">
            <v>LOT</v>
          </cell>
          <cell r="E369">
            <v>82037.700000000012</v>
          </cell>
          <cell r="F369">
            <v>82038</v>
          </cell>
          <cell r="G369">
            <v>0</v>
          </cell>
          <cell r="H369">
            <v>0</v>
          </cell>
          <cell r="I369">
            <v>316.10000000000002</v>
          </cell>
          <cell r="J369">
            <v>316</v>
          </cell>
          <cell r="K369">
            <v>82038</v>
          </cell>
          <cell r="L369">
            <v>82038</v>
          </cell>
          <cell r="M369">
            <v>0</v>
          </cell>
          <cell r="N369">
            <v>0</v>
          </cell>
          <cell r="O369">
            <v>88508</v>
          </cell>
          <cell r="P369">
            <v>88508</v>
          </cell>
        </row>
        <row r="370">
          <cell r="B370" t="str">
            <v>SUB-TOTAL : (D)</v>
          </cell>
          <cell r="C370">
            <v>1</v>
          </cell>
          <cell r="D370">
            <v>3.38</v>
          </cell>
          <cell r="E370">
            <v>1</v>
          </cell>
          <cell r="F370">
            <v>902415</v>
          </cell>
          <cell r="G370">
            <v>0</v>
          </cell>
          <cell r="H370">
            <v>0</v>
          </cell>
          <cell r="I370">
            <v>0.12</v>
          </cell>
          <cell r="J370">
            <v>3477</v>
          </cell>
          <cell r="K370">
            <v>0</v>
          </cell>
          <cell r="L370">
            <v>902415</v>
          </cell>
          <cell r="M370">
            <v>0</v>
          </cell>
          <cell r="N370">
            <v>0</v>
          </cell>
          <cell r="O370">
            <v>0</v>
          </cell>
          <cell r="P370">
            <v>1266758</v>
          </cell>
        </row>
        <row r="371">
          <cell r="B371" t="str">
            <v>STD</v>
          </cell>
          <cell r="C371">
            <v>1</v>
          </cell>
          <cell r="D371">
            <v>3.38</v>
          </cell>
          <cell r="E371">
            <v>1</v>
          </cell>
          <cell r="F371">
            <v>0</v>
          </cell>
          <cell r="G371">
            <v>0</v>
          </cell>
          <cell r="H371">
            <v>0</v>
          </cell>
          <cell r="I371">
            <v>0.12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</row>
        <row r="372">
          <cell r="B372" t="str">
            <v>STD</v>
          </cell>
          <cell r="C372">
            <v>1</v>
          </cell>
          <cell r="D372">
            <v>3.38</v>
          </cell>
          <cell r="E372">
            <v>1</v>
          </cell>
          <cell r="F372">
            <v>0</v>
          </cell>
          <cell r="G372">
            <v>0</v>
          </cell>
          <cell r="H372">
            <v>0</v>
          </cell>
          <cell r="I372">
            <v>0.12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</row>
        <row r="373">
          <cell r="B373" t="str">
            <v>STD</v>
          </cell>
          <cell r="C373">
            <v>1.25</v>
          </cell>
          <cell r="D373" t="str">
            <v xml:space="preserve"> </v>
          </cell>
          <cell r="E373">
            <v>1</v>
          </cell>
          <cell r="F373">
            <v>0</v>
          </cell>
          <cell r="G373">
            <v>0</v>
          </cell>
          <cell r="H373">
            <v>0</v>
          </cell>
          <cell r="I373">
            <v>0.15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</row>
        <row r="374">
          <cell r="A374" t="str">
            <v>E.</v>
          </cell>
          <cell r="B374" t="str">
            <v>TELEPHONE SYSTEM(全廠區建築物間之管線)</v>
          </cell>
          <cell r="C374">
            <v>1.25</v>
          </cell>
          <cell r="D374">
            <v>3.56</v>
          </cell>
          <cell r="E374">
            <v>1</v>
          </cell>
          <cell r="F374">
            <v>0</v>
          </cell>
          <cell r="G374">
            <v>0</v>
          </cell>
          <cell r="H374">
            <v>0</v>
          </cell>
          <cell r="I374">
            <v>0.15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</row>
        <row r="375">
          <cell r="A375">
            <v>1</v>
          </cell>
          <cell r="B375" t="str">
            <v>PABX , W/100 EXTENSION , 10 TRUNK LINE</v>
          </cell>
          <cell r="C375">
            <v>1</v>
          </cell>
          <cell r="D375" t="str">
            <v>SET</v>
          </cell>
          <cell r="E375">
            <v>380000</v>
          </cell>
          <cell r="F375">
            <v>380000</v>
          </cell>
          <cell r="G375">
            <v>0</v>
          </cell>
          <cell r="H375">
            <v>0</v>
          </cell>
          <cell r="I375">
            <v>40</v>
          </cell>
          <cell r="J375">
            <v>40</v>
          </cell>
          <cell r="K375">
            <v>380000</v>
          </cell>
          <cell r="L375">
            <v>380000</v>
          </cell>
          <cell r="M375">
            <v>0</v>
          </cell>
          <cell r="N375">
            <v>0</v>
          </cell>
          <cell r="O375">
            <v>11200</v>
          </cell>
          <cell r="P375">
            <v>11200</v>
          </cell>
        </row>
        <row r="376">
          <cell r="A376">
            <v>2</v>
          </cell>
          <cell r="B376" t="str">
            <v xml:space="preserve"> TELEPHONE CABLE, SOLID COPPER PVBC INSU. 5 PAIRS</v>
          </cell>
          <cell r="C376">
            <v>1300</v>
          </cell>
          <cell r="D376" t="str">
            <v>M</v>
          </cell>
          <cell r="E376">
            <v>14</v>
          </cell>
          <cell r="F376">
            <v>18200</v>
          </cell>
          <cell r="G376">
            <v>0</v>
          </cell>
          <cell r="H376">
            <v>0</v>
          </cell>
          <cell r="I376">
            <v>8.5999999999999993E-2</v>
          </cell>
          <cell r="J376">
            <v>112</v>
          </cell>
          <cell r="K376">
            <v>14</v>
          </cell>
          <cell r="L376">
            <v>18200</v>
          </cell>
          <cell r="M376">
            <v>0</v>
          </cell>
          <cell r="N376">
            <v>0</v>
          </cell>
          <cell r="O376">
            <v>24</v>
          </cell>
          <cell r="P376">
            <v>31200</v>
          </cell>
        </row>
        <row r="377">
          <cell r="A377">
            <v>3</v>
          </cell>
          <cell r="B377" t="str">
            <v xml:space="preserve"> DITTO, BUT 10 PAIRS</v>
          </cell>
          <cell r="C377">
            <v>250</v>
          </cell>
          <cell r="D377" t="str">
            <v>M</v>
          </cell>
          <cell r="E377">
            <v>30</v>
          </cell>
          <cell r="F377">
            <v>7500</v>
          </cell>
          <cell r="G377">
            <v>0</v>
          </cell>
          <cell r="H377">
            <v>0</v>
          </cell>
          <cell r="I377">
            <v>0.122</v>
          </cell>
          <cell r="J377">
            <v>31</v>
          </cell>
          <cell r="K377">
            <v>30</v>
          </cell>
          <cell r="L377">
            <v>7500</v>
          </cell>
          <cell r="M377">
            <v>0</v>
          </cell>
          <cell r="N377">
            <v>0</v>
          </cell>
          <cell r="O377">
            <v>34</v>
          </cell>
          <cell r="P377">
            <v>8500</v>
          </cell>
        </row>
        <row r="378">
          <cell r="A378">
            <v>4</v>
          </cell>
          <cell r="B378" t="str">
            <v xml:space="preserve"> DITTO, BUT 30 PAIRS</v>
          </cell>
          <cell r="C378">
            <v>300</v>
          </cell>
          <cell r="D378" t="str">
            <v>M</v>
          </cell>
          <cell r="E378">
            <v>80</v>
          </cell>
          <cell r="F378">
            <v>24000</v>
          </cell>
          <cell r="G378">
            <v>0</v>
          </cell>
          <cell r="H378">
            <v>0</v>
          </cell>
          <cell r="I378">
            <v>0.20599999999999999</v>
          </cell>
          <cell r="J378">
            <v>62</v>
          </cell>
          <cell r="K378">
            <v>80</v>
          </cell>
          <cell r="L378">
            <v>24000</v>
          </cell>
          <cell r="M378">
            <v>0</v>
          </cell>
          <cell r="N378">
            <v>0</v>
          </cell>
          <cell r="O378">
            <v>58</v>
          </cell>
          <cell r="P378">
            <v>17400</v>
          </cell>
        </row>
        <row r="379">
          <cell r="A379">
            <v>4</v>
          </cell>
          <cell r="B379" t="str">
            <v xml:space="preserve"> DITTO, BUT 50 PAIRS</v>
          </cell>
          <cell r="C379">
            <v>400</v>
          </cell>
          <cell r="D379" t="str">
            <v>M</v>
          </cell>
          <cell r="E379">
            <v>133</v>
          </cell>
          <cell r="F379">
            <v>53200</v>
          </cell>
          <cell r="G379">
            <v>0</v>
          </cell>
          <cell r="H379">
            <v>0</v>
          </cell>
          <cell r="I379">
            <v>0.25600000000000001</v>
          </cell>
          <cell r="J379">
            <v>102</v>
          </cell>
          <cell r="K379">
            <v>133</v>
          </cell>
          <cell r="L379">
            <v>53200</v>
          </cell>
          <cell r="M379">
            <v>0</v>
          </cell>
          <cell r="N379">
            <v>0</v>
          </cell>
          <cell r="O379">
            <v>72</v>
          </cell>
          <cell r="P379">
            <v>28800</v>
          </cell>
        </row>
        <row r="380">
          <cell r="A380">
            <v>5</v>
          </cell>
          <cell r="B380" t="str">
            <v xml:space="preserve"> MISCELLANEOUS MATERIALS</v>
          </cell>
          <cell r="C380">
            <v>1</v>
          </cell>
          <cell r="D380" t="str">
            <v>LOT</v>
          </cell>
          <cell r="E380">
            <v>10290</v>
          </cell>
          <cell r="F380">
            <v>10290</v>
          </cell>
          <cell r="G380">
            <v>0</v>
          </cell>
          <cell r="H380">
            <v>0</v>
          </cell>
          <cell r="I380">
            <v>105</v>
          </cell>
          <cell r="J380">
            <v>105</v>
          </cell>
          <cell r="K380">
            <v>10290</v>
          </cell>
          <cell r="L380">
            <v>10290</v>
          </cell>
          <cell r="M380">
            <v>0</v>
          </cell>
          <cell r="N380">
            <v>0</v>
          </cell>
          <cell r="O380">
            <v>29400</v>
          </cell>
          <cell r="P380">
            <v>29400</v>
          </cell>
        </row>
        <row r="381">
          <cell r="B381" t="str">
            <v>SUB-TOTAL : (E)</v>
          </cell>
          <cell r="C381">
            <v>2</v>
          </cell>
          <cell r="D381">
            <v>3.91</v>
          </cell>
          <cell r="E381">
            <v>1</v>
          </cell>
          <cell r="F381">
            <v>493190</v>
          </cell>
          <cell r="G381">
            <v>0</v>
          </cell>
          <cell r="H381">
            <v>0</v>
          </cell>
          <cell r="I381">
            <v>0.3</v>
          </cell>
          <cell r="J381">
            <v>452</v>
          </cell>
          <cell r="K381">
            <v>0</v>
          </cell>
          <cell r="L381">
            <v>493190</v>
          </cell>
          <cell r="M381">
            <v>0</v>
          </cell>
          <cell r="N381">
            <v>0</v>
          </cell>
          <cell r="O381">
            <v>0</v>
          </cell>
          <cell r="P381">
            <v>126500</v>
          </cell>
        </row>
        <row r="382">
          <cell r="B382" t="str">
            <v>STD</v>
          </cell>
          <cell r="C382">
            <v>2.5</v>
          </cell>
          <cell r="D382">
            <v>5.16</v>
          </cell>
          <cell r="E382">
            <v>1</v>
          </cell>
          <cell r="F382">
            <v>0</v>
          </cell>
          <cell r="G382">
            <v>0</v>
          </cell>
          <cell r="H382">
            <v>0</v>
          </cell>
          <cell r="I382">
            <v>0.25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</row>
        <row r="383">
          <cell r="B383" t="str">
            <v>STD</v>
          </cell>
          <cell r="C383">
            <v>3</v>
          </cell>
          <cell r="D383">
            <v>5.49</v>
          </cell>
          <cell r="E383">
            <v>1</v>
          </cell>
          <cell r="F383">
            <v>0</v>
          </cell>
          <cell r="G383">
            <v>0</v>
          </cell>
          <cell r="H383">
            <v>0</v>
          </cell>
          <cell r="I383">
            <v>0.3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</row>
        <row r="384">
          <cell r="A384" t="str">
            <v>F.</v>
          </cell>
          <cell r="B384" t="str">
            <v>PAGE/INTERCOMMUNICATION SYSTEM</v>
          </cell>
          <cell r="C384">
            <v>3.5</v>
          </cell>
          <cell r="D384" t="str">
            <v xml:space="preserve"> </v>
          </cell>
          <cell r="E384">
            <v>1</v>
          </cell>
          <cell r="F384">
            <v>0</v>
          </cell>
          <cell r="G384">
            <v>0</v>
          </cell>
          <cell r="H384">
            <v>0</v>
          </cell>
          <cell r="I384">
            <v>0.35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</row>
        <row r="385">
          <cell r="A385">
            <v>1</v>
          </cell>
          <cell r="B385" t="str">
            <v xml:space="preserve"> PAGE/PARTY STATION, SINGLE PARTY LINE</v>
          </cell>
          <cell r="C385">
            <v>10</v>
          </cell>
          <cell r="D385" t="str">
            <v>SET</v>
          </cell>
          <cell r="E385">
            <v>19700</v>
          </cell>
          <cell r="F385">
            <v>197000</v>
          </cell>
          <cell r="G385">
            <v>0</v>
          </cell>
          <cell r="H385">
            <v>0</v>
          </cell>
          <cell r="I385">
            <v>12</v>
          </cell>
          <cell r="J385">
            <v>120</v>
          </cell>
          <cell r="K385">
            <v>19700</v>
          </cell>
          <cell r="L385">
            <v>197000</v>
          </cell>
          <cell r="M385">
            <v>0</v>
          </cell>
          <cell r="N385">
            <v>0</v>
          </cell>
          <cell r="O385">
            <v>3360</v>
          </cell>
          <cell r="P385">
            <v>33600</v>
          </cell>
        </row>
        <row r="386">
          <cell r="B386" t="str">
            <v xml:space="preserve"> CL.1, DIV.2 , G-T #730-104 OR EQUAL</v>
          </cell>
          <cell r="C386">
            <v>5</v>
          </cell>
          <cell r="D386">
            <v>6.55</v>
          </cell>
          <cell r="E386">
            <v>1</v>
          </cell>
          <cell r="F386">
            <v>0</v>
          </cell>
          <cell r="G386">
            <v>0</v>
          </cell>
          <cell r="H386">
            <v>0</v>
          </cell>
          <cell r="I386">
            <v>0.51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</row>
        <row r="387">
          <cell r="A387">
            <v>2</v>
          </cell>
          <cell r="B387" t="str">
            <v>DITTO, BUT INDOOR TYPE, G-T #700-102</v>
          </cell>
          <cell r="C387">
            <v>4</v>
          </cell>
          <cell r="D387" t="str">
            <v>SET</v>
          </cell>
          <cell r="E387">
            <v>17800</v>
          </cell>
          <cell r="F387">
            <v>71200</v>
          </cell>
          <cell r="G387">
            <v>0</v>
          </cell>
          <cell r="H387">
            <v>0</v>
          </cell>
          <cell r="I387">
            <v>10</v>
          </cell>
          <cell r="J387">
            <v>40</v>
          </cell>
          <cell r="K387">
            <v>17800</v>
          </cell>
          <cell r="L387">
            <v>71200</v>
          </cell>
          <cell r="M387">
            <v>0</v>
          </cell>
          <cell r="N387">
            <v>0</v>
          </cell>
          <cell r="O387">
            <v>2800</v>
          </cell>
          <cell r="P387">
            <v>11200</v>
          </cell>
        </row>
        <row r="388">
          <cell r="A388">
            <v>3</v>
          </cell>
          <cell r="B388" t="str">
            <v>DITTO, BUT DESK MOUNT. TYPE, G-T #726-102</v>
          </cell>
          <cell r="C388">
            <v>1</v>
          </cell>
          <cell r="D388" t="str">
            <v>SET</v>
          </cell>
          <cell r="E388">
            <v>23000</v>
          </cell>
          <cell r="F388">
            <v>23000</v>
          </cell>
          <cell r="G388">
            <v>0</v>
          </cell>
          <cell r="H388">
            <v>0</v>
          </cell>
          <cell r="I388">
            <v>12</v>
          </cell>
          <cell r="J388">
            <v>12</v>
          </cell>
          <cell r="K388">
            <v>23000</v>
          </cell>
          <cell r="L388">
            <v>23000</v>
          </cell>
          <cell r="M388">
            <v>0</v>
          </cell>
          <cell r="N388">
            <v>0</v>
          </cell>
          <cell r="O388">
            <v>3360</v>
          </cell>
          <cell r="P388">
            <v>3360</v>
          </cell>
        </row>
        <row r="389">
          <cell r="A389">
            <v>4</v>
          </cell>
          <cell r="B389" t="str">
            <v xml:space="preserve"> HOT DIPPED GALVANIZED STEEL SUPPORT, C100</v>
          </cell>
          <cell r="C389">
            <v>10</v>
          </cell>
          <cell r="D389" t="str">
            <v>SET</v>
          </cell>
          <cell r="E389">
            <v>1500</v>
          </cell>
          <cell r="F389">
            <v>15000</v>
          </cell>
          <cell r="G389">
            <v>0</v>
          </cell>
          <cell r="H389">
            <v>0</v>
          </cell>
          <cell r="I389">
            <v>4</v>
          </cell>
          <cell r="J389">
            <v>40</v>
          </cell>
          <cell r="K389">
            <v>1500</v>
          </cell>
          <cell r="L389">
            <v>15000</v>
          </cell>
          <cell r="M389">
            <v>0</v>
          </cell>
          <cell r="N389">
            <v>0</v>
          </cell>
          <cell r="O389">
            <v>1120</v>
          </cell>
          <cell r="P389">
            <v>11200</v>
          </cell>
        </row>
        <row r="390">
          <cell r="A390">
            <v>17</v>
          </cell>
          <cell r="B390" t="str">
            <v>3M LG., W/ SMALL FOUNDATION</v>
          </cell>
          <cell r="C390">
            <v>5.9091063153828709E-126</v>
          </cell>
          <cell r="D390" t="str">
            <v>LOT</v>
          </cell>
          <cell r="E390">
            <v>7.022705362587842E+52</v>
          </cell>
          <cell r="F390">
            <v>0</v>
          </cell>
          <cell r="G390">
            <v>0</v>
          </cell>
          <cell r="H390">
            <v>0</v>
          </cell>
          <cell r="I390">
            <v>1.22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</row>
        <row r="391">
          <cell r="A391">
            <v>5</v>
          </cell>
          <cell r="B391" t="str">
            <v xml:space="preserve"> DRIVER, W/MOLDED LEXAN FOR DIV. 2 G-T </v>
          </cell>
          <cell r="C391">
            <v>16</v>
          </cell>
          <cell r="D391" t="str">
            <v>SET</v>
          </cell>
          <cell r="E391">
            <v>3300</v>
          </cell>
          <cell r="F391">
            <v>52800</v>
          </cell>
          <cell r="G391">
            <v>0</v>
          </cell>
          <cell r="H391">
            <v>0</v>
          </cell>
          <cell r="I391">
            <v>3</v>
          </cell>
          <cell r="J391">
            <v>48</v>
          </cell>
          <cell r="K391">
            <v>3300</v>
          </cell>
          <cell r="L391">
            <v>52800</v>
          </cell>
          <cell r="M391">
            <v>0</v>
          </cell>
          <cell r="N391">
            <v>0</v>
          </cell>
          <cell r="O391">
            <v>840</v>
          </cell>
          <cell r="P391">
            <v>13440</v>
          </cell>
        </row>
        <row r="392">
          <cell r="B392" t="str">
            <v xml:space="preserve"> 13314-001</v>
          </cell>
          <cell r="C392">
            <v>16</v>
          </cell>
          <cell r="D392">
            <v>9.5299999999999994</v>
          </cell>
          <cell r="E392">
            <v>1</v>
          </cell>
          <cell r="F392">
            <v>0</v>
          </cell>
          <cell r="G392">
            <v>0</v>
          </cell>
          <cell r="H392">
            <v>0</v>
          </cell>
          <cell r="I392">
            <v>1.62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</row>
        <row r="393">
          <cell r="A393">
            <v>6</v>
          </cell>
          <cell r="B393" t="str">
            <v xml:space="preserve"> HORN SPEAKER W/ EPOXY G-T 13304-002</v>
          </cell>
          <cell r="C393">
            <v>16</v>
          </cell>
          <cell r="D393" t="str">
            <v>SET</v>
          </cell>
          <cell r="E393">
            <v>6000</v>
          </cell>
          <cell r="F393">
            <v>96000</v>
          </cell>
          <cell r="G393">
            <v>0</v>
          </cell>
          <cell r="H393">
            <v>0</v>
          </cell>
          <cell r="I393">
            <v>5</v>
          </cell>
          <cell r="J393">
            <v>80</v>
          </cell>
          <cell r="K393">
            <v>6000</v>
          </cell>
          <cell r="L393">
            <v>96000</v>
          </cell>
          <cell r="M393">
            <v>0</v>
          </cell>
          <cell r="N393">
            <v>0</v>
          </cell>
          <cell r="O393">
            <v>1400</v>
          </cell>
          <cell r="P393">
            <v>22400</v>
          </cell>
        </row>
        <row r="394">
          <cell r="B394" t="str">
            <v xml:space="preserve"> MOUNTING ASSEMBLY, G-T 411A1SPL</v>
          </cell>
          <cell r="C394">
            <v>20</v>
          </cell>
          <cell r="D394">
            <v>9.5299999999999994</v>
          </cell>
          <cell r="E394">
            <v>1</v>
          </cell>
          <cell r="F394">
            <v>0</v>
          </cell>
          <cell r="G394">
            <v>0</v>
          </cell>
          <cell r="H394">
            <v>0</v>
          </cell>
          <cell r="I394">
            <v>2.0299999999999998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</row>
        <row r="395">
          <cell r="A395">
            <v>7</v>
          </cell>
          <cell r="B395" t="str">
            <v xml:space="preserve"> LINE BALANCE UNIT G-T 305-001 OR EQUAL</v>
          </cell>
          <cell r="C395">
            <v>1</v>
          </cell>
          <cell r="D395" t="str">
            <v>SET</v>
          </cell>
          <cell r="E395">
            <v>2600</v>
          </cell>
          <cell r="F395">
            <v>2600</v>
          </cell>
          <cell r="G395">
            <v>4</v>
          </cell>
          <cell r="H395">
            <v>0</v>
          </cell>
          <cell r="I395">
            <v>4</v>
          </cell>
          <cell r="J395">
            <v>4</v>
          </cell>
          <cell r="K395">
            <v>2600</v>
          </cell>
          <cell r="L395">
            <v>2600</v>
          </cell>
          <cell r="M395">
            <v>0</v>
          </cell>
          <cell r="N395">
            <v>0</v>
          </cell>
          <cell r="O395">
            <v>1120</v>
          </cell>
          <cell r="P395">
            <v>1120</v>
          </cell>
        </row>
        <row r="396">
          <cell r="A396">
            <v>8</v>
          </cell>
          <cell r="B396" t="str">
            <v xml:space="preserve"> CABLE, OVERALL &amp; INDIVIDUAL SHIELDED, 300V 8P-#14AWG</v>
          </cell>
          <cell r="C396">
            <v>2700</v>
          </cell>
          <cell r="D396" t="str">
            <v>M</v>
          </cell>
          <cell r="E396">
            <v>137</v>
          </cell>
          <cell r="F396">
            <v>369900</v>
          </cell>
          <cell r="G396">
            <v>0</v>
          </cell>
          <cell r="H396">
            <v>0</v>
          </cell>
          <cell r="I396">
            <v>0.17799999999999999</v>
          </cell>
          <cell r="J396">
            <v>481</v>
          </cell>
          <cell r="K396">
            <v>137</v>
          </cell>
          <cell r="L396">
            <v>369900</v>
          </cell>
          <cell r="M396">
            <v>0</v>
          </cell>
          <cell r="N396">
            <v>0</v>
          </cell>
          <cell r="O396">
            <v>50</v>
          </cell>
          <cell r="P396">
            <v>135000</v>
          </cell>
        </row>
        <row r="397">
          <cell r="A397">
            <v>9</v>
          </cell>
          <cell r="B397" t="str">
            <v>XLPE CABLE 3C-3.5SQ.MM</v>
          </cell>
          <cell r="C397">
            <v>2800</v>
          </cell>
          <cell r="D397" t="str">
            <v>M</v>
          </cell>
          <cell r="E397">
            <v>15</v>
          </cell>
          <cell r="F397">
            <v>42000</v>
          </cell>
          <cell r="G397">
            <v>0</v>
          </cell>
          <cell r="H397">
            <v>0</v>
          </cell>
          <cell r="I397">
            <v>7.9000000000000001E-2</v>
          </cell>
          <cell r="J397">
            <v>221</v>
          </cell>
          <cell r="K397">
            <v>15</v>
          </cell>
          <cell r="L397">
            <v>42000</v>
          </cell>
          <cell r="M397">
            <v>0</v>
          </cell>
          <cell r="N397">
            <v>0</v>
          </cell>
          <cell r="O397">
            <v>22</v>
          </cell>
          <cell r="P397">
            <v>61600</v>
          </cell>
        </row>
        <row r="398">
          <cell r="A398">
            <v>10</v>
          </cell>
          <cell r="B398" t="str">
            <v xml:space="preserve"> SPEAKER CABLE, TWISTED PAIR #18 AWG</v>
          </cell>
          <cell r="C398">
            <v>50</v>
          </cell>
          <cell r="D398" t="str">
            <v>M</v>
          </cell>
          <cell r="E398">
            <v>12</v>
          </cell>
          <cell r="F398">
            <v>600</v>
          </cell>
          <cell r="G398">
            <v>0</v>
          </cell>
          <cell r="H398">
            <v>0</v>
          </cell>
          <cell r="I398">
            <v>6.2E-2</v>
          </cell>
          <cell r="J398">
            <v>3</v>
          </cell>
          <cell r="K398">
            <v>12</v>
          </cell>
          <cell r="L398">
            <v>600</v>
          </cell>
          <cell r="M398">
            <v>0</v>
          </cell>
          <cell r="N398">
            <v>0</v>
          </cell>
          <cell r="O398">
            <v>17</v>
          </cell>
          <cell r="P398">
            <v>850</v>
          </cell>
        </row>
        <row r="399">
          <cell r="A399">
            <v>11</v>
          </cell>
          <cell r="B399" t="str">
            <v>RSG CONDUIT, 2"</v>
          </cell>
          <cell r="C399">
            <v>100</v>
          </cell>
          <cell r="D399" t="str">
            <v>M</v>
          </cell>
          <cell r="E399">
            <v>105</v>
          </cell>
          <cell r="F399">
            <v>10500</v>
          </cell>
          <cell r="G399">
            <v>0</v>
          </cell>
          <cell r="H399">
            <v>0</v>
          </cell>
          <cell r="I399">
            <v>0.98</v>
          </cell>
          <cell r="J399">
            <v>98</v>
          </cell>
          <cell r="K399">
            <v>105</v>
          </cell>
          <cell r="L399">
            <v>10500</v>
          </cell>
          <cell r="M399">
            <v>0</v>
          </cell>
          <cell r="N399">
            <v>0</v>
          </cell>
          <cell r="O399">
            <v>274</v>
          </cell>
          <cell r="P399">
            <v>27400</v>
          </cell>
        </row>
        <row r="400">
          <cell r="A400">
            <v>12</v>
          </cell>
          <cell r="B400" t="str">
            <v>DITTO BUT 3/4"</v>
          </cell>
          <cell r="C400">
            <v>50</v>
          </cell>
          <cell r="D400" t="str">
            <v>M</v>
          </cell>
          <cell r="E400">
            <v>32</v>
          </cell>
          <cell r="F400">
            <v>1600</v>
          </cell>
          <cell r="G400">
            <v>0</v>
          </cell>
          <cell r="H400">
            <v>0</v>
          </cell>
          <cell r="I400">
            <v>0.47</v>
          </cell>
          <cell r="J400">
            <v>24</v>
          </cell>
          <cell r="K400">
            <v>32</v>
          </cell>
          <cell r="L400">
            <v>1600</v>
          </cell>
          <cell r="M400">
            <v>0</v>
          </cell>
          <cell r="N400">
            <v>0</v>
          </cell>
          <cell r="O400">
            <v>132</v>
          </cell>
          <cell r="P400">
            <v>6600</v>
          </cell>
        </row>
        <row r="401">
          <cell r="A401">
            <v>13</v>
          </cell>
          <cell r="B401" t="str">
            <v xml:space="preserve"> FLEXIBLE CONDUIT, 3/4", 1M LG, W/ TWO CONNECTOR</v>
          </cell>
          <cell r="C401">
            <v>16</v>
          </cell>
          <cell r="D401" t="str">
            <v>M</v>
          </cell>
          <cell r="E401">
            <v>81</v>
          </cell>
          <cell r="F401">
            <v>1296</v>
          </cell>
          <cell r="G401">
            <v>0</v>
          </cell>
          <cell r="H401">
            <v>0</v>
          </cell>
          <cell r="I401">
            <v>0.56000000000000005</v>
          </cell>
          <cell r="J401">
            <v>9</v>
          </cell>
          <cell r="K401">
            <v>81</v>
          </cell>
          <cell r="L401">
            <v>1296</v>
          </cell>
          <cell r="M401">
            <v>0</v>
          </cell>
          <cell r="N401">
            <v>0</v>
          </cell>
          <cell r="O401">
            <v>157</v>
          </cell>
          <cell r="P401">
            <v>2512</v>
          </cell>
        </row>
        <row r="402">
          <cell r="A402">
            <v>14</v>
          </cell>
          <cell r="B402" t="str">
            <v xml:space="preserve"> HOT DIPPED GALVANIZED CONDUIT FITTING, UNION,</v>
          </cell>
          <cell r="C402">
            <v>1</v>
          </cell>
          <cell r="D402" t="str">
            <v>LOT</v>
          </cell>
          <cell r="E402">
            <v>36300</v>
          </cell>
          <cell r="F402">
            <v>36300</v>
          </cell>
          <cell r="G402">
            <v>0</v>
          </cell>
          <cell r="H402">
            <v>0</v>
          </cell>
          <cell r="I402">
            <v>61</v>
          </cell>
          <cell r="J402">
            <v>61</v>
          </cell>
          <cell r="K402">
            <v>36300</v>
          </cell>
          <cell r="L402">
            <v>36300</v>
          </cell>
          <cell r="M402">
            <v>0</v>
          </cell>
          <cell r="N402">
            <v>0</v>
          </cell>
          <cell r="O402">
            <v>17080</v>
          </cell>
          <cell r="P402">
            <v>17080</v>
          </cell>
        </row>
        <row r="403">
          <cell r="B403" t="str">
            <v>SEALING FITTING</v>
          </cell>
          <cell r="C403">
            <v>38</v>
          </cell>
          <cell r="D403">
            <v>9.5299999999999994</v>
          </cell>
          <cell r="E403">
            <v>1</v>
          </cell>
          <cell r="F403">
            <v>0</v>
          </cell>
          <cell r="G403">
            <v>0</v>
          </cell>
          <cell r="H403">
            <v>0</v>
          </cell>
          <cell r="I403">
            <v>3.85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</row>
        <row r="404">
          <cell r="A404">
            <v>15</v>
          </cell>
          <cell r="B404" t="str">
            <v>HOT DIPPED GALVALNIZED STEEL U-CHANNEL 41x41x2.0t</v>
          </cell>
          <cell r="C404">
            <v>15</v>
          </cell>
          <cell r="D404" t="str">
            <v>M</v>
          </cell>
          <cell r="E404">
            <v>82</v>
          </cell>
          <cell r="F404">
            <v>1230</v>
          </cell>
          <cell r="G404">
            <v>0</v>
          </cell>
          <cell r="H404">
            <v>0</v>
          </cell>
          <cell r="I404">
            <v>0.40699999999999997</v>
          </cell>
          <cell r="J404">
            <v>6</v>
          </cell>
          <cell r="K404">
            <v>82</v>
          </cell>
          <cell r="L404">
            <v>1230</v>
          </cell>
          <cell r="M404">
            <v>0</v>
          </cell>
          <cell r="N404">
            <v>0</v>
          </cell>
          <cell r="O404">
            <v>114</v>
          </cell>
          <cell r="P404">
            <v>1710</v>
          </cell>
        </row>
        <row r="405">
          <cell r="A405">
            <v>16</v>
          </cell>
          <cell r="B405" t="str">
            <v>VHF PORTABLE MARINE BAND EXP-PROOF WALKY-TALKY</v>
          </cell>
          <cell r="C405">
            <v>2</v>
          </cell>
          <cell r="D405" t="str">
            <v>SET</v>
          </cell>
          <cell r="E405">
            <v>20000</v>
          </cell>
          <cell r="F405">
            <v>40000</v>
          </cell>
          <cell r="G405">
            <v>0</v>
          </cell>
          <cell r="H405">
            <v>0</v>
          </cell>
          <cell r="I405">
            <v>4.26</v>
          </cell>
          <cell r="J405">
            <v>0</v>
          </cell>
          <cell r="K405">
            <v>20000</v>
          </cell>
          <cell r="L405">
            <v>40000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</row>
        <row r="406">
          <cell r="A406">
            <v>17</v>
          </cell>
          <cell r="B406" t="str">
            <v xml:space="preserve"> MISCELLANEOUS MATERIALS </v>
          </cell>
          <cell r="C406">
            <v>1</v>
          </cell>
          <cell r="D406" t="str">
            <v>LOT</v>
          </cell>
          <cell r="E406">
            <v>48051.3</v>
          </cell>
          <cell r="F406">
            <v>48051</v>
          </cell>
          <cell r="G406">
            <v>0</v>
          </cell>
          <cell r="H406">
            <v>0</v>
          </cell>
          <cell r="I406">
            <v>62.35</v>
          </cell>
          <cell r="J406">
            <v>62</v>
          </cell>
          <cell r="K406">
            <v>48051</v>
          </cell>
          <cell r="L406">
            <v>48051</v>
          </cell>
          <cell r="M406">
            <v>0</v>
          </cell>
          <cell r="N406">
            <v>0</v>
          </cell>
          <cell r="O406">
            <v>17458</v>
          </cell>
          <cell r="P406">
            <v>17458</v>
          </cell>
        </row>
        <row r="407">
          <cell r="B407" t="str">
            <v>SUB-TOTAL : (F)</v>
          </cell>
          <cell r="C407">
            <v>46</v>
          </cell>
          <cell r="D407">
            <v>9.5299999999999994</v>
          </cell>
          <cell r="E407">
            <v>1</v>
          </cell>
          <cell r="F407">
            <v>1009077</v>
          </cell>
          <cell r="G407">
            <v>0</v>
          </cell>
          <cell r="H407">
            <v>0</v>
          </cell>
          <cell r="I407">
            <v>4.67</v>
          </cell>
          <cell r="J407">
            <v>1309</v>
          </cell>
          <cell r="K407">
            <v>0</v>
          </cell>
          <cell r="L407">
            <v>1009077</v>
          </cell>
          <cell r="M407">
            <v>0</v>
          </cell>
          <cell r="N407">
            <v>0</v>
          </cell>
          <cell r="O407">
            <v>0</v>
          </cell>
          <cell r="P407">
            <v>366530</v>
          </cell>
        </row>
        <row r="408">
          <cell r="B408" t="str">
            <v>STD</v>
          </cell>
          <cell r="C408">
            <v>48</v>
          </cell>
          <cell r="D408">
            <v>9.5299999999999994</v>
          </cell>
          <cell r="E408">
            <v>1</v>
          </cell>
          <cell r="F408">
            <v>0</v>
          </cell>
          <cell r="G408">
            <v>0</v>
          </cell>
          <cell r="H408">
            <v>0</v>
          </cell>
          <cell r="I408">
            <v>4.87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</row>
        <row r="409">
          <cell r="B409" t="str">
            <v xml:space="preserve">XS </v>
          </cell>
          <cell r="C409">
            <v>0.125</v>
          </cell>
          <cell r="D409">
            <v>2.41</v>
          </cell>
          <cell r="E409">
            <v>1</v>
          </cell>
          <cell r="F409">
            <v>0</v>
          </cell>
          <cell r="G409">
            <v>0</v>
          </cell>
          <cell r="H409">
            <v>0</v>
          </cell>
          <cell r="I409">
            <v>7.0000000000000007E-2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</row>
        <row r="410">
          <cell r="A410" t="str">
            <v>G.</v>
          </cell>
          <cell r="B410" t="str">
            <v>CCTV SYSTEM</v>
          </cell>
          <cell r="C410">
            <v>0.125</v>
          </cell>
          <cell r="D410" t="str">
            <v xml:space="preserve"> </v>
          </cell>
          <cell r="E410">
            <v>1</v>
          </cell>
          <cell r="F410">
            <v>0</v>
          </cell>
          <cell r="G410">
            <v>0</v>
          </cell>
          <cell r="H410">
            <v>0</v>
          </cell>
          <cell r="I410">
            <v>7.0000000000000007E-2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</row>
        <row r="411">
          <cell r="A411">
            <v>1</v>
          </cell>
          <cell r="B411" t="str">
            <v xml:space="preserve"> 20" BLACK-AND-WHITE VEDIO MONITOR,  </v>
          </cell>
          <cell r="C411">
            <v>1</v>
          </cell>
          <cell r="D411" t="str">
            <v>SET</v>
          </cell>
          <cell r="E411">
            <v>9450</v>
          </cell>
          <cell r="F411">
            <v>9450</v>
          </cell>
          <cell r="G411">
            <v>0</v>
          </cell>
          <cell r="H411">
            <v>0</v>
          </cell>
          <cell r="I411">
            <v>4</v>
          </cell>
          <cell r="J411">
            <v>4</v>
          </cell>
          <cell r="K411">
            <v>9450</v>
          </cell>
          <cell r="L411">
            <v>9450</v>
          </cell>
          <cell r="M411">
            <v>0</v>
          </cell>
          <cell r="N411">
            <v>0</v>
          </cell>
          <cell r="O411">
            <v>1120</v>
          </cell>
          <cell r="P411">
            <v>1120</v>
          </cell>
        </row>
        <row r="412">
          <cell r="A412">
            <v>2</v>
          </cell>
          <cell r="B412" t="str">
            <v xml:space="preserve"> BLACK-AND-WHITE CAMERA,1/2 CCD</v>
          </cell>
          <cell r="C412">
            <v>6</v>
          </cell>
          <cell r="D412" t="str">
            <v>SET</v>
          </cell>
          <cell r="E412">
            <v>8100</v>
          </cell>
          <cell r="F412">
            <v>48600</v>
          </cell>
          <cell r="G412">
            <v>0</v>
          </cell>
          <cell r="H412">
            <v>0</v>
          </cell>
          <cell r="I412">
            <v>8</v>
          </cell>
          <cell r="J412">
            <v>48</v>
          </cell>
          <cell r="K412">
            <v>8100</v>
          </cell>
          <cell r="L412">
            <v>48600</v>
          </cell>
          <cell r="M412">
            <v>0</v>
          </cell>
          <cell r="N412">
            <v>0</v>
          </cell>
          <cell r="O412">
            <v>2240</v>
          </cell>
          <cell r="P412">
            <v>13440</v>
          </cell>
        </row>
        <row r="413">
          <cell r="A413">
            <v>3</v>
          </cell>
          <cell r="B413" t="str">
            <v xml:space="preserve"> MOTORIZED LENS, 10X, AUTO IRIS/FOCUS</v>
          </cell>
          <cell r="C413">
            <v>2</v>
          </cell>
          <cell r="D413" t="str">
            <v>PCS</v>
          </cell>
          <cell r="E413">
            <v>18900</v>
          </cell>
          <cell r="F413">
            <v>37800</v>
          </cell>
          <cell r="G413">
            <v>0</v>
          </cell>
          <cell r="H413">
            <v>0</v>
          </cell>
          <cell r="I413">
            <v>2</v>
          </cell>
          <cell r="J413">
            <v>4</v>
          </cell>
          <cell r="K413">
            <v>18900</v>
          </cell>
          <cell r="L413">
            <v>37800</v>
          </cell>
          <cell r="M413">
            <v>0</v>
          </cell>
          <cell r="N413">
            <v>0</v>
          </cell>
          <cell r="O413">
            <v>560</v>
          </cell>
          <cell r="P413">
            <v>1120</v>
          </cell>
        </row>
        <row r="414">
          <cell r="A414">
            <v>4</v>
          </cell>
          <cell r="B414" t="str">
            <v xml:space="preserve"> FIXED LENS, AUTO IRIS 16 mm, </v>
          </cell>
          <cell r="C414">
            <v>4</v>
          </cell>
          <cell r="D414" t="str">
            <v>PCS</v>
          </cell>
          <cell r="E414">
            <v>4050</v>
          </cell>
          <cell r="F414">
            <v>16200</v>
          </cell>
          <cell r="G414">
            <v>0</v>
          </cell>
          <cell r="H414">
            <v>0</v>
          </cell>
          <cell r="I414">
            <v>2</v>
          </cell>
          <cell r="J414">
            <v>8</v>
          </cell>
          <cell r="K414">
            <v>4050</v>
          </cell>
          <cell r="L414">
            <v>16200</v>
          </cell>
          <cell r="M414">
            <v>0</v>
          </cell>
          <cell r="N414">
            <v>0</v>
          </cell>
          <cell r="O414">
            <v>560</v>
          </cell>
          <cell r="P414">
            <v>2240</v>
          </cell>
        </row>
        <row r="415">
          <cell r="A415">
            <v>5</v>
          </cell>
          <cell r="B415" t="str">
            <v xml:space="preserve"> EXPLOSION ROOF HOUSING</v>
          </cell>
          <cell r="C415">
            <v>4</v>
          </cell>
          <cell r="D415" t="str">
            <v>SET</v>
          </cell>
          <cell r="E415">
            <v>148500</v>
          </cell>
          <cell r="F415">
            <v>594000</v>
          </cell>
          <cell r="G415">
            <v>0</v>
          </cell>
          <cell r="H415">
            <v>0</v>
          </cell>
          <cell r="I415">
            <v>8</v>
          </cell>
          <cell r="J415">
            <v>32</v>
          </cell>
          <cell r="K415">
            <v>148500</v>
          </cell>
          <cell r="L415">
            <v>594000</v>
          </cell>
          <cell r="M415">
            <v>0</v>
          </cell>
          <cell r="N415">
            <v>0</v>
          </cell>
          <cell r="O415">
            <v>2240</v>
          </cell>
          <cell r="P415">
            <v>8960</v>
          </cell>
        </row>
        <row r="416">
          <cell r="A416">
            <v>6</v>
          </cell>
          <cell r="B416" t="str">
            <v>WEATHER PROOF HOUSING</v>
          </cell>
          <cell r="C416">
            <v>2</v>
          </cell>
          <cell r="D416" t="str">
            <v>SET</v>
          </cell>
          <cell r="E416">
            <v>49500</v>
          </cell>
          <cell r="F416">
            <v>99000</v>
          </cell>
          <cell r="G416">
            <v>0</v>
          </cell>
          <cell r="H416">
            <v>0</v>
          </cell>
          <cell r="I416">
            <v>6</v>
          </cell>
          <cell r="J416">
            <v>12</v>
          </cell>
          <cell r="K416">
            <v>49500</v>
          </cell>
          <cell r="L416">
            <v>99000</v>
          </cell>
          <cell r="M416">
            <v>0</v>
          </cell>
          <cell r="N416">
            <v>0</v>
          </cell>
          <cell r="O416">
            <v>1680</v>
          </cell>
          <cell r="P416">
            <v>3360</v>
          </cell>
        </row>
        <row r="417">
          <cell r="A417">
            <v>7</v>
          </cell>
          <cell r="B417" t="str">
            <v xml:space="preserve"> PAN-AND-TILT DRIVER, CL.1 DIV.2</v>
          </cell>
          <cell r="C417">
            <v>2</v>
          </cell>
          <cell r="D417" t="str">
            <v>SET</v>
          </cell>
          <cell r="E417">
            <v>148500</v>
          </cell>
          <cell r="F417">
            <v>297000</v>
          </cell>
          <cell r="G417">
            <v>0</v>
          </cell>
          <cell r="H417">
            <v>0</v>
          </cell>
          <cell r="I417">
            <v>8</v>
          </cell>
          <cell r="J417">
            <v>16</v>
          </cell>
          <cell r="K417">
            <v>148500</v>
          </cell>
          <cell r="L417">
            <v>297000</v>
          </cell>
          <cell r="M417">
            <v>0</v>
          </cell>
          <cell r="N417">
            <v>0</v>
          </cell>
          <cell r="O417">
            <v>2240</v>
          </cell>
          <cell r="P417">
            <v>4480</v>
          </cell>
        </row>
        <row r="418">
          <cell r="A418">
            <v>8</v>
          </cell>
          <cell r="B418" t="str">
            <v>24 hr  VCR</v>
          </cell>
          <cell r="C418">
            <v>1</v>
          </cell>
          <cell r="D418" t="str">
            <v>SET</v>
          </cell>
          <cell r="E418">
            <v>45000</v>
          </cell>
          <cell r="F418">
            <v>45000</v>
          </cell>
          <cell r="G418">
            <v>0</v>
          </cell>
          <cell r="H418">
            <v>0</v>
          </cell>
          <cell r="I418">
            <v>8</v>
          </cell>
          <cell r="J418">
            <v>8</v>
          </cell>
          <cell r="K418">
            <v>45000</v>
          </cell>
          <cell r="L418">
            <v>45000</v>
          </cell>
          <cell r="M418">
            <v>0</v>
          </cell>
          <cell r="N418">
            <v>0</v>
          </cell>
          <cell r="O418">
            <v>2240</v>
          </cell>
          <cell r="P418">
            <v>2240</v>
          </cell>
        </row>
        <row r="419">
          <cell r="A419">
            <v>9</v>
          </cell>
          <cell r="B419" t="str">
            <v>CONTROL SIGNAL DISTRIBUTION UNIT, 5 CHANNEL</v>
          </cell>
          <cell r="C419">
            <v>1</v>
          </cell>
          <cell r="D419" t="str">
            <v>SET</v>
          </cell>
          <cell r="E419">
            <v>45000</v>
          </cell>
          <cell r="F419">
            <v>45000</v>
          </cell>
          <cell r="G419">
            <v>0</v>
          </cell>
          <cell r="H419">
            <v>0</v>
          </cell>
          <cell r="I419">
            <v>8</v>
          </cell>
          <cell r="J419">
            <v>8</v>
          </cell>
          <cell r="K419">
            <v>45000</v>
          </cell>
          <cell r="L419">
            <v>45000</v>
          </cell>
          <cell r="M419">
            <v>0</v>
          </cell>
          <cell r="N419">
            <v>0</v>
          </cell>
          <cell r="O419">
            <v>2240</v>
          </cell>
          <cell r="P419">
            <v>2240</v>
          </cell>
        </row>
        <row r="420">
          <cell r="A420">
            <v>10</v>
          </cell>
          <cell r="B420" t="str">
            <v>VEDIO MULTIPLEXER, 9-CHANNEL</v>
          </cell>
          <cell r="C420">
            <v>1</v>
          </cell>
          <cell r="D420" t="str">
            <v>SET</v>
          </cell>
          <cell r="E420">
            <v>32000</v>
          </cell>
          <cell r="F420">
            <v>32000</v>
          </cell>
          <cell r="G420">
            <v>0</v>
          </cell>
          <cell r="H420">
            <v>0</v>
          </cell>
          <cell r="I420">
            <v>20</v>
          </cell>
          <cell r="J420">
            <v>20</v>
          </cell>
          <cell r="K420">
            <v>32000</v>
          </cell>
          <cell r="L420">
            <v>32000</v>
          </cell>
          <cell r="M420">
            <v>0</v>
          </cell>
          <cell r="N420">
            <v>0</v>
          </cell>
          <cell r="O420">
            <v>5600</v>
          </cell>
          <cell r="P420">
            <v>5600</v>
          </cell>
        </row>
        <row r="421">
          <cell r="A421">
            <v>11</v>
          </cell>
          <cell r="B421" t="str">
            <v xml:space="preserve"> VIDEO COXIAL CABLE, PWC 7C2V OR EQUAL</v>
          </cell>
          <cell r="C421">
            <v>2000</v>
          </cell>
          <cell r="D421" t="str">
            <v>M</v>
          </cell>
          <cell r="E421">
            <v>16</v>
          </cell>
          <cell r="F421">
            <v>32000</v>
          </cell>
          <cell r="G421">
            <v>0</v>
          </cell>
          <cell r="H421">
            <v>0</v>
          </cell>
          <cell r="I421">
            <v>0.1</v>
          </cell>
          <cell r="J421">
            <v>200</v>
          </cell>
          <cell r="K421">
            <v>16</v>
          </cell>
          <cell r="L421">
            <v>32000</v>
          </cell>
          <cell r="M421">
            <v>0</v>
          </cell>
          <cell r="N421">
            <v>0</v>
          </cell>
          <cell r="O421">
            <v>28</v>
          </cell>
          <cell r="P421">
            <v>56000</v>
          </cell>
        </row>
        <row r="422">
          <cell r="A422">
            <v>12</v>
          </cell>
          <cell r="B422" t="str">
            <v>SHIELDED CABLE, 8C-1.25 SQ.MM</v>
          </cell>
          <cell r="C422">
            <v>1600</v>
          </cell>
          <cell r="D422" t="str">
            <v>M</v>
          </cell>
          <cell r="E422">
            <v>32</v>
          </cell>
          <cell r="F422">
            <v>51200</v>
          </cell>
          <cell r="G422">
            <v>0</v>
          </cell>
          <cell r="H422">
            <v>0</v>
          </cell>
          <cell r="I422">
            <v>7.0000000000000007E-2</v>
          </cell>
          <cell r="J422">
            <v>112</v>
          </cell>
          <cell r="K422">
            <v>32</v>
          </cell>
          <cell r="L422">
            <v>51200</v>
          </cell>
          <cell r="M422">
            <v>0</v>
          </cell>
          <cell r="N422">
            <v>0</v>
          </cell>
          <cell r="O422">
            <v>20</v>
          </cell>
          <cell r="P422">
            <v>32000</v>
          </cell>
        </row>
        <row r="423">
          <cell r="A423">
            <v>13</v>
          </cell>
          <cell r="B423" t="str">
            <v>600V XLPE CABLE, 3C-5.5 SQ.MM</v>
          </cell>
          <cell r="C423">
            <v>1500</v>
          </cell>
          <cell r="D423" t="str">
            <v>M</v>
          </cell>
          <cell r="E423">
            <v>20</v>
          </cell>
          <cell r="F423">
            <v>30000</v>
          </cell>
          <cell r="G423">
            <v>0</v>
          </cell>
          <cell r="H423">
            <v>0</v>
          </cell>
          <cell r="I423">
            <v>0.1</v>
          </cell>
          <cell r="J423">
            <v>150</v>
          </cell>
          <cell r="K423">
            <v>20</v>
          </cell>
          <cell r="L423">
            <v>30000</v>
          </cell>
          <cell r="M423">
            <v>0</v>
          </cell>
          <cell r="N423">
            <v>0</v>
          </cell>
          <cell r="O423">
            <v>28</v>
          </cell>
          <cell r="P423">
            <v>42000</v>
          </cell>
        </row>
        <row r="424">
          <cell r="A424">
            <v>14</v>
          </cell>
          <cell r="B424" t="str">
            <v xml:space="preserve">JUNCTION BOX CL.1 DIV.2 GROUP D 250L x 250W x 150D </v>
          </cell>
          <cell r="C424">
            <v>4</v>
          </cell>
          <cell r="D424" t="str">
            <v>SET</v>
          </cell>
          <cell r="E424">
            <v>8000</v>
          </cell>
          <cell r="F424">
            <v>32000</v>
          </cell>
          <cell r="G424">
            <v>0</v>
          </cell>
          <cell r="H424">
            <v>0</v>
          </cell>
          <cell r="I424">
            <v>4</v>
          </cell>
          <cell r="J424">
            <v>16</v>
          </cell>
          <cell r="K424">
            <v>8000</v>
          </cell>
          <cell r="L424">
            <v>32000</v>
          </cell>
          <cell r="M424">
            <v>0</v>
          </cell>
          <cell r="N424">
            <v>0</v>
          </cell>
          <cell r="O424">
            <v>1120</v>
          </cell>
          <cell r="P424">
            <v>4480</v>
          </cell>
        </row>
        <row r="425">
          <cell r="A425">
            <v>15</v>
          </cell>
          <cell r="B425" t="str">
            <v xml:space="preserve">JUNCTION BOX WEATHER PROOF 250L x 250W x 150D </v>
          </cell>
          <cell r="C425">
            <v>2</v>
          </cell>
          <cell r="D425" t="str">
            <v>SET</v>
          </cell>
          <cell r="E425">
            <v>4000</v>
          </cell>
          <cell r="F425">
            <v>8000</v>
          </cell>
          <cell r="G425">
            <v>0</v>
          </cell>
          <cell r="H425">
            <v>0</v>
          </cell>
          <cell r="I425">
            <v>3</v>
          </cell>
          <cell r="J425">
            <v>6</v>
          </cell>
          <cell r="K425">
            <v>4000</v>
          </cell>
          <cell r="L425">
            <v>8000</v>
          </cell>
          <cell r="M425">
            <v>0</v>
          </cell>
          <cell r="N425">
            <v>0</v>
          </cell>
          <cell r="O425">
            <v>840</v>
          </cell>
          <cell r="P425">
            <v>1680</v>
          </cell>
        </row>
        <row r="426">
          <cell r="A426">
            <v>16</v>
          </cell>
          <cell r="B426" t="str">
            <v>RSG CONDUIT, 2"</v>
          </cell>
          <cell r="C426">
            <v>250</v>
          </cell>
          <cell r="D426" t="str">
            <v>M</v>
          </cell>
          <cell r="E426">
            <v>105</v>
          </cell>
          <cell r="F426">
            <v>26250</v>
          </cell>
          <cell r="G426">
            <v>0</v>
          </cell>
          <cell r="H426">
            <v>0</v>
          </cell>
          <cell r="I426">
            <v>0.98</v>
          </cell>
          <cell r="J426">
            <v>245</v>
          </cell>
          <cell r="K426">
            <v>105</v>
          </cell>
          <cell r="L426">
            <v>26250</v>
          </cell>
          <cell r="M426">
            <v>0</v>
          </cell>
          <cell r="N426">
            <v>0</v>
          </cell>
          <cell r="O426">
            <v>274</v>
          </cell>
          <cell r="P426">
            <v>68500</v>
          </cell>
        </row>
        <row r="427">
          <cell r="A427">
            <v>17</v>
          </cell>
          <cell r="B427" t="str">
            <v>HOT DIPPED GALVALNIZED STEEL U-CHANNEL 41x41x2.0t</v>
          </cell>
          <cell r="C427">
            <v>15</v>
          </cell>
          <cell r="D427" t="str">
            <v>M</v>
          </cell>
          <cell r="E427">
            <v>82</v>
          </cell>
          <cell r="F427">
            <v>1230</v>
          </cell>
          <cell r="G427">
            <v>0</v>
          </cell>
          <cell r="H427">
            <v>0</v>
          </cell>
          <cell r="I427">
            <v>0.40699999999999997</v>
          </cell>
          <cell r="J427">
            <v>6</v>
          </cell>
          <cell r="K427">
            <v>82</v>
          </cell>
          <cell r="L427">
            <v>1230</v>
          </cell>
          <cell r="M427">
            <v>0</v>
          </cell>
          <cell r="N427">
            <v>0</v>
          </cell>
          <cell r="O427">
            <v>114</v>
          </cell>
          <cell r="P427">
            <v>1710</v>
          </cell>
        </row>
        <row r="428">
          <cell r="A428">
            <v>18</v>
          </cell>
          <cell r="B428" t="str">
            <v xml:space="preserve">CAMERA SUPPORT, HOT DIPPED GALVANIZED STEEL </v>
          </cell>
          <cell r="C428">
            <v>4</v>
          </cell>
          <cell r="D428" t="str">
            <v>SET</v>
          </cell>
          <cell r="E428">
            <v>8100</v>
          </cell>
          <cell r="F428">
            <v>32400</v>
          </cell>
          <cell r="G428">
            <v>0</v>
          </cell>
          <cell r="H428">
            <v>0</v>
          </cell>
          <cell r="I428">
            <v>4</v>
          </cell>
          <cell r="J428">
            <v>16</v>
          </cell>
          <cell r="K428">
            <v>8100</v>
          </cell>
          <cell r="L428">
            <v>32400</v>
          </cell>
          <cell r="M428">
            <v>0</v>
          </cell>
          <cell r="N428">
            <v>0</v>
          </cell>
          <cell r="O428">
            <v>1120</v>
          </cell>
          <cell r="P428">
            <v>4480</v>
          </cell>
        </row>
        <row r="429">
          <cell r="B429" t="str">
            <v>W/ COATING, WALL MOUNT. TYPE</v>
          </cell>
          <cell r="C429">
            <v>1.25</v>
          </cell>
          <cell r="D429">
            <v>4.8499999999999996</v>
          </cell>
          <cell r="E429">
            <v>1</v>
          </cell>
          <cell r="F429">
            <v>0</v>
          </cell>
          <cell r="G429">
            <v>0</v>
          </cell>
          <cell r="H429">
            <v>0</v>
          </cell>
          <cell r="I429">
            <v>0.13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A430">
            <v>19</v>
          </cell>
          <cell r="B430" t="str">
            <v xml:space="preserve">CAMERA SUPPORT, HOT DIPPED GALVANIZED STEEL </v>
          </cell>
          <cell r="C430">
            <v>6</v>
          </cell>
          <cell r="D430" t="str">
            <v>SET</v>
          </cell>
          <cell r="E430">
            <v>14000</v>
          </cell>
          <cell r="F430">
            <v>84000</v>
          </cell>
          <cell r="G430">
            <v>0</v>
          </cell>
          <cell r="H430">
            <v>0</v>
          </cell>
          <cell r="I430">
            <v>20</v>
          </cell>
          <cell r="J430">
            <v>120</v>
          </cell>
          <cell r="K430">
            <v>14000</v>
          </cell>
          <cell r="L430">
            <v>84000</v>
          </cell>
          <cell r="M430">
            <v>0</v>
          </cell>
          <cell r="N430">
            <v>0</v>
          </cell>
          <cell r="O430">
            <v>5600</v>
          </cell>
          <cell r="P430">
            <v>33600</v>
          </cell>
        </row>
        <row r="431">
          <cell r="B431" t="str">
            <v>W/ COATING, STANCHION TYPE, 3M H , W/FUNDATION</v>
          </cell>
          <cell r="C431">
            <v>1.5</v>
          </cell>
          <cell r="D431">
            <v>5.08</v>
          </cell>
          <cell r="E431">
            <v>1</v>
          </cell>
          <cell r="F431">
            <v>0</v>
          </cell>
          <cell r="G431">
            <v>0</v>
          </cell>
          <cell r="H431">
            <v>0</v>
          </cell>
          <cell r="I431">
            <v>0.15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A432">
            <v>20</v>
          </cell>
          <cell r="B432" t="str">
            <v xml:space="preserve"> HOT DIPPED GALVANIZED CONDUIT FITTING, UNION,</v>
          </cell>
          <cell r="C432">
            <v>1</v>
          </cell>
          <cell r="D432" t="str">
            <v>LOT</v>
          </cell>
          <cell r="E432">
            <v>78750</v>
          </cell>
          <cell r="F432">
            <v>78750</v>
          </cell>
          <cell r="G432">
            <v>0</v>
          </cell>
          <cell r="H432">
            <v>0</v>
          </cell>
          <cell r="I432">
            <v>122.5</v>
          </cell>
          <cell r="J432">
            <v>123</v>
          </cell>
          <cell r="K432">
            <v>78750</v>
          </cell>
          <cell r="L432">
            <v>78750</v>
          </cell>
          <cell r="M432">
            <v>0</v>
          </cell>
          <cell r="N432">
            <v>0</v>
          </cell>
          <cell r="O432">
            <v>34300</v>
          </cell>
          <cell r="P432">
            <v>34300</v>
          </cell>
        </row>
        <row r="433">
          <cell r="B433" t="str">
            <v>SEALING FITTING</v>
          </cell>
          <cell r="C433">
            <v>2</v>
          </cell>
          <cell r="D433">
            <v>5.54</v>
          </cell>
          <cell r="E433">
            <v>1</v>
          </cell>
          <cell r="F433">
            <v>0</v>
          </cell>
          <cell r="G433">
            <v>0</v>
          </cell>
          <cell r="H433">
            <v>0</v>
          </cell>
          <cell r="I433">
            <v>0.2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</row>
        <row r="434">
          <cell r="A434">
            <v>21</v>
          </cell>
          <cell r="B434" t="str">
            <v>FIBER OPTIC CABLE CABLE , 1 FIBERS</v>
          </cell>
          <cell r="C434">
            <v>1250</v>
          </cell>
          <cell r="D434" t="str">
            <v>M</v>
          </cell>
          <cell r="E434">
            <v>38</v>
          </cell>
          <cell r="F434">
            <v>47500</v>
          </cell>
          <cell r="G434">
            <v>0</v>
          </cell>
          <cell r="H434">
            <v>0</v>
          </cell>
          <cell r="I434">
            <v>0.1</v>
          </cell>
          <cell r="J434">
            <v>125</v>
          </cell>
          <cell r="K434">
            <v>38</v>
          </cell>
          <cell r="L434">
            <v>47500</v>
          </cell>
          <cell r="M434">
            <v>0</v>
          </cell>
          <cell r="N434">
            <v>0</v>
          </cell>
          <cell r="O434">
            <v>28</v>
          </cell>
          <cell r="P434">
            <v>35000</v>
          </cell>
        </row>
        <row r="435">
          <cell r="A435">
            <v>22</v>
          </cell>
          <cell r="B435" t="str">
            <v>FIBER OPTIC VIDEO SIGNAL RECEIVER</v>
          </cell>
          <cell r="C435">
            <v>1</v>
          </cell>
          <cell r="D435" t="str">
            <v>SET</v>
          </cell>
          <cell r="E435">
            <v>23400</v>
          </cell>
          <cell r="F435">
            <v>23400</v>
          </cell>
          <cell r="G435">
            <v>0</v>
          </cell>
          <cell r="H435">
            <v>0</v>
          </cell>
          <cell r="I435">
            <v>4</v>
          </cell>
          <cell r="J435">
            <v>4</v>
          </cell>
          <cell r="K435">
            <v>23400</v>
          </cell>
          <cell r="L435">
            <v>23400</v>
          </cell>
          <cell r="M435">
            <v>0</v>
          </cell>
          <cell r="N435">
            <v>0</v>
          </cell>
          <cell r="O435">
            <v>1120</v>
          </cell>
          <cell r="P435">
            <v>1120</v>
          </cell>
        </row>
        <row r="436">
          <cell r="A436">
            <v>23</v>
          </cell>
          <cell r="B436" t="str">
            <v>FIBER OPTIC VIDEO SIGNAL TRANSMITER</v>
          </cell>
          <cell r="C436">
            <v>1</v>
          </cell>
          <cell r="D436" t="str">
            <v>SET</v>
          </cell>
          <cell r="E436">
            <v>25200</v>
          </cell>
          <cell r="F436">
            <v>25200</v>
          </cell>
          <cell r="G436">
            <v>0</v>
          </cell>
          <cell r="H436">
            <v>0</v>
          </cell>
          <cell r="I436">
            <v>4</v>
          </cell>
          <cell r="J436">
            <v>4</v>
          </cell>
          <cell r="K436">
            <v>25200</v>
          </cell>
          <cell r="L436">
            <v>25200</v>
          </cell>
          <cell r="M436">
            <v>0</v>
          </cell>
          <cell r="N436">
            <v>0</v>
          </cell>
          <cell r="O436">
            <v>1120</v>
          </cell>
          <cell r="P436">
            <v>1120</v>
          </cell>
        </row>
        <row r="437">
          <cell r="A437">
            <v>24</v>
          </cell>
          <cell r="B437" t="str">
            <v xml:space="preserve"> MISCELLANEOUS MATERIALS</v>
          </cell>
          <cell r="C437">
            <v>1</v>
          </cell>
          <cell r="D437" t="str">
            <v>LOT</v>
          </cell>
          <cell r="E437">
            <v>50879.4</v>
          </cell>
          <cell r="F437">
            <v>50879</v>
          </cell>
          <cell r="G437">
            <v>0</v>
          </cell>
          <cell r="H437">
            <v>0</v>
          </cell>
          <cell r="I437">
            <v>38.61</v>
          </cell>
          <cell r="J437">
            <v>39</v>
          </cell>
          <cell r="K437">
            <v>50879</v>
          </cell>
          <cell r="L437">
            <v>50879</v>
          </cell>
          <cell r="M437">
            <v>0</v>
          </cell>
          <cell r="N437">
            <v>0</v>
          </cell>
          <cell r="O437">
            <v>10811</v>
          </cell>
          <cell r="P437">
            <v>10811</v>
          </cell>
        </row>
        <row r="438">
          <cell r="B438" t="str">
            <v>SUB-TOTAL : (G)</v>
          </cell>
          <cell r="C438">
            <v>3.5</v>
          </cell>
          <cell r="D438">
            <v>8.08</v>
          </cell>
          <cell r="E438">
            <v>1</v>
          </cell>
          <cell r="F438">
            <v>1746859</v>
          </cell>
          <cell r="G438">
            <v>0</v>
          </cell>
          <cell r="H438">
            <v>0</v>
          </cell>
          <cell r="I438">
            <v>0.35</v>
          </cell>
          <cell r="J438">
            <v>1326</v>
          </cell>
          <cell r="K438">
            <v>0</v>
          </cell>
          <cell r="L438">
            <v>1746859</v>
          </cell>
          <cell r="M438">
            <v>0</v>
          </cell>
          <cell r="N438">
            <v>0</v>
          </cell>
          <cell r="O438">
            <v>0</v>
          </cell>
          <cell r="P438">
            <v>371601</v>
          </cell>
        </row>
        <row r="439">
          <cell r="B439" t="str">
            <v xml:space="preserve">XS </v>
          </cell>
          <cell r="C439">
            <v>4</v>
          </cell>
          <cell r="D439">
            <v>8.56</v>
          </cell>
          <cell r="E439">
            <v>1</v>
          </cell>
          <cell r="F439">
            <v>0</v>
          </cell>
          <cell r="G439">
            <v>0</v>
          </cell>
          <cell r="H439">
            <v>0</v>
          </cell>
          <cell r="I439">
            <v>0.41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B440" t="str">
            <v xml:space="preserve">XS </v>
          </cell>
          <cell r="C440">
            <v>5</v>
          </cell>
          <cell r="D440">
            <v>9.5299999999999994</v>
          </cell>
          <cell r="E440">
            <v>1</v>
          </cell>
          <cell r="F440">
            <v>0</v>
          </cell>
          <cell r="G440">
            <v>0</v>
          </cell>
          <cell r="H440">
            <v>0</v>
          </cell>
          <cell r="I440">
            <v>0.51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</row>
        <row r="441">
          <cell r="A441" t="str">
            <v>H.</v>
          </cell>
          <cell r="B441" t="str">
            <v xml:space="preserve"> CATHODIC PROTECTION SYSTEM </v>
          </cell>
          <cell r="C441">
            <v>6</v>
          </cell>
          <cell r="D441">
            <v>10.97</v>
          </cell>
          <cell r="E441">
            <v>1.25</v>
          </cell>
          <cell r="F441">
            <v>0</v>
          </cell>
          <cell r="G441">
            <v>0</v>
          </cell>
          <cell r="H441">
            <v>0</v>
          </cell>
          <cell r="I441">
            <v>0.61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</row>
        <row r="442">
          <cell r="A442">
            <v>1</v>
          </cell>
          <cell r="B442" t="str">
            <v>40LB型鎂犧牲陽極</v>
          </cell>
          <cell r="C442">
            <v>60</v>
          </cell>
          <cell r="D442" t="str">
            <v>SET</v>
          </cell>
          <cell r="E442">
            <v>8000</v>
          </cell>
          <cell r="F442">
            <v>480000</v>
          </cell>
          <cell r="G442">
            <v>0</v>
          </cell>
          <cell r="H442">
            <v>0</v>
          </cell>
          <cell r="I442">
            <v>9</v>
          </cell>
          <cell r="J442">
            <v>540</v>
          </cell>
          <cell r="K442">
            <v>8000</v>
          </cell>
          <cell r="L442">
            <v>480000</v>
          </cell>
          <cell r="M442">
            <v>0</v>
          </cell>
          <cell r="N442">
            <v>0</v>
          </cell>
          <cell r="O442">
            <v>2520</v>
          </cell>
          <cell r="P442">
            <v>151200</v>
          </cell>
        </row>
        <row r="443">
          <cell r="A443">
            <v>2</v>
          </cell>
          <cell r="B443" t="str">
            <v xml:space="preserve">ZINC GROUNDING CELL, FOUR ANODE UNITS WITH </v>
          </cell>
          <cell r="C443">
            <v>5</v>
          </cell>
          <cell r="D443" t="str">
            <v>SET</v>
          </cell>
          <cell r="E443">
            <v>14000</v>
          </cell>
          <cell r="F443">
            <v>70000</v>
          </cell>
          <cell r="G443">
            <v>0</v>
          </cell>
          <cell r="H443">
            <v>0</v>
          </cell>
          <cell r="I443">
            <v>6</v>
          </cell>
          <cell r="J443">
            <v>30</v>
          </cell>
          <cell r="K443">
            <v>14000</v>
          </cell>
          <cell r="L443">
            <v>70000</v>
          </cell>
          <cell r="M443">
            <v>0</v>
          </cell>
          <cell r="N443">
            <v>0</v>
          </cell>
          <cell r="O443">
            <v>1680</v>
          </cell>
          <cell r="P443">
            <v>8400</v>
          </cell>
        </row>
        <row r="444">
          <cell r="B444" t="str">
            <v xml:space="preserve">10 FT OF #6 AWG HMWPE CATHODIC </v>
          </cell>
          <cell r="C444">
            <v>12</v>
          </cell>
          <cell r="D444">
            <v>12.7</v>
          </cell>
          <cell r="E444">
            <v>1.25</v>
          </cell>
          <cell r="F444">
            <v>0</v>
          </cell>
          <cell r="G444">
            <v>0</v>
          </cell>
          <cell r="H444">
            <v>0</v>
          </cell>
          <cell r="I444">
            <v>1.22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</row>
        <row r="445">
          <cell r="B445" t="str">
            <v xml:space="preserve">PROTECTION COPPER CABLE, 1.4"X1.4"X60" </v>
          </cell>
          <cell r="C445">
            <v>14</v>
          </cell>
          <cell r="D445">
            <v>12.7</v>
          </cell>
          <cell r="E445">
            <v>1.25</v>
          </cell>
          <cell r="F445">
            <v>0</v>
          </cell>
          <cell r="G445">
            <v>0</v>
          </cell>
          <cell r="H445">
            <v>0</v>
          </cell>
          <cell r="I445">
            <v>1.42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</row>
        <row r="446">
          <cell r="B446" t="str">
            <v>ANODE</v>
          </cell>
          <cell r="C446">
            <v>16</v>
          </cell>
          <cell r="D446">
            <v>12.7</v>
          </cell>
          <cell r="E446">
            <v>1.25</v>
          </cell>
          <cell r="F446">
            <v>0</v>
          </cell>
          <cell r="G446">
            <v>0</v>
          </cell>
          <cell r="H446">
            <v>0</v>
          </cell>
          <cell r="I446">
            <v>1.62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</row>
        <row r="447">
          <cell r="A447">
            <v>3</v>
          </cell>
          <cell r="B447" t="str">
            <v>TEST JUNTION BOX</v>
          </cell>
          <cell r="C447">
            <v>7</v>
          </cell>
          <cell r="D447" t="str">
            <v>SET</v>
          </cell>
          <cell r="E447">
            <v>3000</v>
          </cell>
          <cell r="F447">
            <v>21000</v>
          </cell>
          <cell r="G447">
            <v>0</v>
          </cell>
          <cell r="H447">
            <v>0</v>
          </cell>
          <cell r="I447">
            <v>6</v>
          </cell>
          <cell r="J447">
            <v>42</v>
          </cell>
          <cell r="K447">
            <v>3000</v>
          </cell>
          <cell r="L447">
            <v>21000</v>
          </cell>
          <cell r="M447">
            <v>0</v>
          </cell>
          <cell r="N447">
            <v>0</v>
          </cell>
          <cell r="O447">
            <v>1680</v>
          </cell>
          <cell r="P447">
            <v>11760</v>
          </cell>
        </row>
        <row r="448">
          <cell r="A448">
            <v>4</v>
          </cell>
          <cell r="B448" t="str">
            <v>Cu-CuS04 REFERENCE ELECTRODE WITH 10 FT OF</v>
          </cell>
          <cell r="C448">
            <v>7</v>
          </cell>
          <cell r="D448" t="str">
            <v>SET</v>
          </cell>
          <cell r="E448">
            <v>4000</v>
          </cell>
          <cell r="F448">
            <v>28000</v>
          </cell>
          <cell r="G448">
            <v>0</v>
          </cell>
          <cell r="H448">
            <v>0</v>
          </cell>
          <cell r="I448">
            <v>6</v>
          </cell>
          <cell r="J448">
            <v>42</v>
          </cell>
          <cell r="K448">
            <v>4000</v>
          </cell>
          <cell r="L448">
            <v>28000</v>
          </cell>
          <cell r="M448">
            <v>0</v>
          </cell>
          <cell r="N448">
            <v>0</v>
          </cell>
          <cell r="O448">
            <v>1680</v>
          </cell>
          <cell r="P448">
            <v>11760</v>
          </cell>
        </row>
        <row r="449">
          <cell r="B449" t="str">
            <v xml:space="preserve">#8 AWG HMWPE CATHODIC PROTECTION  </v>
          </cell>
          <cell r="C449">
            <v>22</v>
          </cell>
          <cell r="D449">
            <v>12.7</v>
          </cell>
          <cell r="E449">
            <v>1.25</v>
          </cell>
          <cell r="F449">
            <v>1.25</v>
          </cell>
          <cell r="G449">
            <v>1.25</v>
          </cell>
          <cell r="H449">
            <v>1.25</v>
          </cell>
          <cell r="I449">
            <v>2.23</v>
          </cell>
          <cell r="J449">
            <v>11.72</v>
          </cell>
          <cell r="K449">
            <v>13.950000000000001</v>
          </cell>
          <cell r="L449">
            <v>13.949996948242188</v>
          </cell>
          <cell r="M449">
            <v>13.949996948242188</v>
          </cell>
          <cell r="N449">
            <v>13.949996948242188</v>
          </cell>
          <cell r="O449">
            <v>13.949996948242188</v>
          </cell>
          <cell r="P449">
            <v>8</v>
          </cell>
        </row>
        <row r="450">
          <cell r="B450" t="str">
            <v xml:space="preserve">COPPER CABLE &amp; BACKFILL OVER SIZE   </v>
          </cell>
        </row>
        <row r="451">
          <cell r="B451" t="str">
            <v>6" D x 10" L, GLOBAL TYPE OR EQUAL</v>
          </cell>
        </row>
        <row r="452">
          <cell r="A452">
            <v>5</v>
          </cell>
          <cell r="B452" t="str">
            <v>#8AWG 1/C HALAR CABLE</v>
          </cell>
          <cell r="C452">
            <v>475</v>
          </cell>
          <cell r="D452" t="str">
            <v>M</v>
          </cell>
          <cell r="E452">
            <v>120</v>
          </cell>
          <cell r="F452">
            <v>57000</v>
          </cell>
          <cell r="G452">
            <v>0</v>
          </cell>
          <cell r="H452">
            <v>0</v>
          </cell>
          <cell r="I452">
            <v>0.12</v>
          </cell>
          <cell r="J452">
            <v>57</v>
          </cell>
          <cell r="K452">
            <v>120</v>
          </cell>
          <cell r="L452">
            <v>57000</v>
          </cell>
          <cell r="M452">
            <v>0</v>
          </cell>
          <cell r="N452">
            <v>0</v>
          </cell>
          <cell r="O452">
            <v>34</v>
          </cell>
          <cell r="P452">
            <v>16150</v>
          </cell>
        </row>
        <row r="453">
          <cell r="A453">
            <v>6</v>
          </cell>
          <cell r="B453" t="str">
            <v>CADWELD POWDER CARTRIDGE, CA-25 TYPE</v>
          </cell>
          <cell r="C453">
            <v>15</v>
          </cell>
          <cell r="D453" t="str">
            <v>PCS</v>
          </cell>
          <cell r="E453">
            <v>125</v>
          </cell>
          <cell r="F453">
            <v>1875</v>
          </cell>
          <cell r="G453">
            <v>0</v>
          </cell>
          <cell r="H453">
            <v>0</v>
          </cell>
          <cell r="I453">
            <v>1</v>
          </cell>
          <cell r="J453">
            <v>15</v>
          </cell>
          <cell r="K453">
            <v>125</v>
          </cell>
          <cell r="L453">
            <v>1875</v>
          </cell>
          <cell r="M453">
            <v>0</v>
          </cell>
          <cell r="N453">
            <v>0</v>
          </cell>
          <cell r="O453">
            <v>280</v>
          </cell>
          <cell r="P453">
            <v>4200</v>
          </cell>
        </row>
        <row r="454">
          <cell r="A454">
            <v>7</v>
          </cell>
          <cell r="B454" t="str">
            <v>CADWELD MOLD</v>
          </cell>
          <cell r="C454">
            <v>1</v>
          </cell>
          <cell r="D454" t="str">
            <v>SET</v>
          </cell>
          <cell r="E454">
            <v>1500</v>
          </cell>
          <cell r="F454">
            <v>1500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1500</v>
          </cell>
          <cell r="L454">
            <v>1500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A455">
            <v>8</v>
          </cell>
          <cell r="B455" t="str">
            <v>C TYPE LUG</v>
          </cell>
          <cell r="C455">
            <v>60</v>
          </cell>
          <cell r="D455" t="str">
            <v>PCS</v>
          </cell>
          <cell r="E455">
            <v>50</v>
          </cell>
          <cell r="F455">
            <v>3000</v>
          </cell>
          <cell r="G455">
            <v>0</v>
          </cell>
          <cell r="H455">
            <v>0</v>
          </cell>
          <cell r="I455">
            <v>0.5</v>
          </cell>
          <cell r="J455">
            <v>30</v>
          </cell>
          <cell r="K455">
            <v>50</v>
          </cell>
          <cell r="L455">
            <v>3000</v>
          </cell>
          <cell r="M455">
            <v>0</v>
          </cell>
          <cell r="N455">
            <v>0</v>
          </cell>
          <cell r="O455">
            <v>140</v>
          </cell>
          <cell r="P455">
            <v>8400</v>
          </cell>
        </row>
        <row r="456">
          <cell r="A456">
            <v>9</v>
          </cell>
          <cell r="B456" t="str">
            <v>TOOL,MOLD SUPPORT CLAMP CADWELD CAB-320</v>
          </cell>
          <cell r="C456">
            <v>1</v>
          </cell>
          <cell r="D456" t="str">
            <v>PCS</v>
          </cell>
          <cell r="E456">
            <v>2500</v>
          </cell>
          <cell r="F456">
            <v>2500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2500</v>
          </cell>
          <cell r="L456">
            <v>2500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</row>
        <row r="457">
          <cell r="A457">
            <v>10</v>
          </cell>
          <cell r="B457" t="str">
            <v xml:space="preserve">NONMETALLIC CONDUIT, PVC CNS 1302 UPVC </v>
          </cell>
          <cell r="C457">
            <v>285</v>
          </cell>
          <cell r="D457" t="str">
            <v>M</v>
          </cell>
          <cell r="E457">
            <v>16</v>
          </cell>
          <cell r="F457">
            <v>4560</v>
          </cell>
          <cell r="G457">
            <v>0</v>
          </cell>
          <cell r="H457">
            <v>0</v>
          </cell>
          <cell r="I457">
            <v>0.5</v>
          </cell>
          <cell r="J457">
            <v>143</v>
          </cell>
          <cell r="K457">
            <v>16</v>
          </cell>
          <cell r="L457">
            <v>4560</v>
          </cell>
          <cell r="M457">
            <v>0</v>
          </cell>
          <cell r="N457">
            <v>0</v>
          </cell>
          <cell r="O457">
            <v>140</v>
          </cell>
          <cell r="P457">
            <v>39900</v>
          </cell>
          <cell r="Q457">
            <v>0</v>
          </cell>
        </row>
        <row r="458">
          <cell r="B458" t="str">
            <v>TABLE 1, 1"</v>
          </cell>
          <cell r="C458">
            <v>0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</row>
        <row r="459">
          <cell r="A459">
            <v>11</v>
          </cell>
          <cell r="B459" t="str">
            <v xml:space="preserve">CONCRETE, 3000PSI </v>
          </cell>
          <cell r="C459">
            <v>3</v>
          </cell>
          <cell r="D459" t="str">
            <v>M3</v>
          </cell>
          <cell r="E459" t="str">
            <v>M+L</v>
          </cell>
          <cell r="F459" t="str">
            <v>M+L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 t="str">
            <v>M+L</v>
          </cell>
          <cell r="L459" t="str">
            <v>M+L</v>
          </cell>
          <cell r="M459">
            <v>0</v>
          </cell>
          <cell r="N459">
            <v>0</v>
          </cell>
          <cell r="O459">
            <v>2300</v>
          </cell>
          <cell r="P459">
            <v>6900</v>
          </cell>
        </row>
        <row r="460">
          <cell r="A460">
            <v>12</v>
          </cell>
          <cell r="B460" t="str">
            <v>STEEL REINFORCING BAR, 3/8"</v>
          </cell>
          <cell r="C460">
            <v>610</v>
          </cell>
          <cell r="D460" t="str">
            <v>KG</v>
          </cell>
          <cell r="E460" t="str">
            <v>M+L</v>
          </cell>
          <cell r="F460" t="str">
            <v>M+L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 t="str">
            <v>M+L</v>
          </cell>
          <cell r="L460" t="str">
            <v>M+L</v>
          </cell>
          <cell r="M460">
            <v>0</v>
          </cell>
          <cell r="N460">
            <v>0</v>
          </cell>
          <cell r="O460">
            <v>16</v>
          </cell>
          <cell r="P460">
            <v>9760</v>
          </cell>
        </row>
        <row r="461">
          <cell r="A461">
            <v>13</v>
          </cell>
          <cell r="B461" t="str">
            <v xml:space="preserve"> EXCAVATION</v>
          </cell>
          <cell r="C461">
            <v>152</v>
          </cell>
          <cell r="D461" t="str">
            <v>M3</v>
          </cell>
          <cell r="E461" t="str">
            <v>M+L</v>
          </cell>
          <cell r="F461" t="str">
            <v>M+L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 t="str">
            <v>M+L</v>
          </cell>
          <cell r="L461" t="str">
            <v>M+L</v>
          </cell>
          <cell r="M461">
            <v>0</v>
          </cell>
          <cell r="N461">
            <v>0</v>
          </cell>
          <cell r="O461">
            <v>120</v>
          </cell>
          <cell r="P461">
            <v>18240</v>
          </cell>
        </row>
        <row r="462">
          <cell r="A462">
            <v>14</v>
          </cell>
          <cell r="B462" t="str">
            <v xml:space="preserve"> BACKFILL SAND</v>
          </cell>
          <cell r="C462">
            <v>50</v>
          </cell>
          <cell r="D462" t="str">
            <v>M3</v>
          </cell>
          <cell r="E462" t="str">
            <v>M+L</v>
          </cell>
          <cell r="F462" t="str">
            <v>M+L</v>
          </cell>
          <cell r="G462">
            <v>0</v>
          </cell>
          <cell r="H462">
            <v>0</v>
          </cell>
          <cell r="I462">
            <v>0</v>
          </cell>
          <cell r="J462">
            <v>0</v>
          </cell>
          <cell r="K462" t="str">
            <v>M+L</v>
          </cell>
          <cell r="L462" t="str">
            <v>M+L</v>
          </cell>
          <cell r="M462">
            <v>0</v>
          </cell>
          <cell r="N462">
            <v>0</v>
          </cell>
          <cell r="O462">
            <v>550</v>
          </cell>
          <cell r="P462">
            <v>27500</v>
          </cell>
        </row>
        <row r="463">
          <cell r="A463">
            <v>15</v>
          </cell>
          <cell r="B463" t="str">
            <v xml:space="preserve"> BACKFILL STONE</v>
          </cell>
          <cell r="C463">
            <v>31</v>
          </cell>
          <cell r="D463" t="str">
            <v>M3</v>
          </cell>
          <cell r="E463" t="str">
            <v>M+L</v>
          </cell>
          <cell r="F463" t="str">
            <v>M+L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  <cell r="K463" t="str">
            <v>M+L</v>
          </cell>
          <cell r="L463" t="str">
            <v>M+L</v>
          </cell>
          <cell r="M463">
            <v>0</v>
          </cell>
          <cell r="N463">
            <v>0</v>
          </cell>
          <cell r="O463">
            <v>520</v>
          </cell>
          <cell r="P463">
            <v>16120</v>
          </cell>
        </row>
        <row r="464">
          <cell r="A464">
            <v>16</v>
          </cell>
          <cell r="B464" t="str">
            <v xml:space="preserve"> DISPOSAL</v>
          </cell>
          <cell r="C464">
            <v>80</v>
          </cell>
          <cell r="D464" t="str">
            <v>M3</v>
          </cell>
          <cell r="E464" t="str">
            <v>M+L</v>
          </cell>
          <cell r="F464" t="str">
            <v>M+L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 t="str">
            <v>M+L</v>
          </cell>
          <cell r="L464" t="str">
            <v>M+L</v>
          </cell>
          <cell r="M464">
            <v>0</v>
          </cell>
          <cell r="N464">
            <v>0</v>
          </cell>
          <cell r="O464">
            <v>220</v>
          </cell>
          <cell r="P464">
            <v>17600</v>
          </cell>
        </row>
        <row r="465">
          <cell r="A465">
            <v>17</v>
          </cell>
          <cell r="B465" t="str">
            <v>熱縮絕緣套管理(含熱溶膠)</v>
          </cell>
          <cell r="C465">
            <v>9</v>
          </cell>
          <cell r="D465" t="str">
            <v>PCS</v>
          </cell>
          <cell r="E465">
            <v>500</v>
          </cell>
          <cell r="F465">
            <v>4500</v>
          </cell>
          <cell r="G465">
            <v>0</v>
          </cell>
          <cell r="H465">
            <v>0</v>
          </cell>
          <cell r="I465">
            <v>2</v>
          </cell>
          <cell r="J465">
            <v>18</v>
          </cell>
          <cell r="K465">
            <v>500</v>
          </cell>
          <cell r="L465">
            <v>4500</v>
          </cell>
          <cell r="M465">
            <v>0</v>
          </cell>
          <cell r="N465">
            <v>0</v>
          </cell>
          <cell r="O465">
            <v>560</v>
          </cell>
          <cell r="P465">
            <v>5040</v>
          </cell>
        </row>
        <row r="466">
          <cell r="A466">
            <v>18</v>
          </cell>
          <cell r="B466" t="str">
            <v>自融型絕緣膠帶</v>
          </cell>
          <cell r="C466">
            <v>7</v>
          </cell>
          <cell r="D466" t="str">
            <v>ROLL</v>
          </cell>
          <cell r="E466">
            <v>300</v>
          </cell>
          <cell r="F466">
            <v>2100</v>
          </cell>
          <cell r="G466">
            <v>0</v>
          </cell>
          <cell r="H466">
            <v>0</v>
          </cell>
          <cell r="I466">
            <v>1</v>
          </cell>
          <cell r="J466">
            <v>7</v>
          </cell>
          <cell r="K466">
            <v>300</v>
          </cell>
          <cell r="L466">
            <v>2100</v>
          </cell>
          <cell r="M466">
            <v>0</v>
          </cell>
          <cell r="N466">
            <v>0</v>
          </cell>
          <cell r="O466">
            <v>280</v>
          </cell>
          <cell r="P466">
            <v>1960</v>
          </cell>
        </row>
        <row r="467">
          <cell r="A467">
            <v>19</v>
          </cell>
          <cell r="B467" t="str">
            <v>熱融焊點PE包覆蓋</v>
          </cell>
          <cell r="C467">
            <v>8</v>
          </cell>
          <cell r="D467" t="str">
            <v>PCS</v>
          </cell>
          <cell r="E467">
            <v>350</v>
          </cell>
          <cell r="F467">
            <v>2800</v>
          </cell>
          <cell r="G467">
            <v>0</v>
          </cell>
          <cell r="H467">
            <v>0</v>
          </cell>
          <cell r="I467">
            <v>1</v>
          </cell>
          <cell r="J467">
            <v>8</v>
          </cell>
          <cell r="K467">
            <v>350</v>
          </cell>
          <cell r="L467">
            <v>2800</v>
          </cell>
          <cell r="M467">
            <v>0</v>
          </cell>
          <cell r="N467">
            <v>0</v>
          </cell>
          <cell r="O467">
            <v>280</v>
          </cell>
          <cell r="P467">
            <v>2240</v>
          </cell>
        </row>
        <row r="468">
          <cell r="A468">
            <v>20</v>
          </cell>
          <cell r="B468" t="str">
            <v>MISCELLANEOUS INCLUDE 防蝕系統測試調整 &amp; 交通安全措施費</v>
          </cell>
          <cell r="C468">
            <v>1</v>
          </cell>
          <cell r="D468" t="str">
            <v>LOT</v>
          </cell>
          <cell r="E468">
            <v>67883.5</v>
          </cell>
          <cell r="F468">
            <v>67884</v>
          </cell>
          <cell r="G468">
            <v>0</v>
          </cell>
          <cell r="H468">
            <v>0</v>
          </cell>
          <cell r="I468">
            <v>93.2</v>
          </cell>
          <cell r="J468">
            <v>93</v>
          </cell>
          <cell r="K468">
            <v>67884</v>
          </cell>
          <cell r="L468">
            <v>67884</v>
          </cell>
          <cell r="M468">
            <v>0</v>
          </cell>
          <cell r="N468">
            <v>0</v>
          </cell>
          <cell r="O468">
            <v>26096</v>
          </cell>
          <cell r="P468">
            <v>26096</v>
          </cell>
        </row>
        <row r="469">
          <cell r="B469" t="str">
            <v>SUB-TOTAL : (H)</v>
          </cell>
          <cell r="C469">
            <v>0</v>
          </cell>
          <cell r="D469">
            <v>0</v>
          </cell>
          <cell r="E469">
            <v>0</v>
          </cell>
          <cell r="F469">
            <v>746719</v>
          </cell>
          <cell r="G469">
            <v>0</v>
          </cell>
          <cell r="H469">
            <v>0</v>
          </cell>
          <cell r="I469">
            <v>0</v>
          </cell>
          <cell r="J469">
            <v>1025</v>
          </cell>
          <cell r="K469">
            <v>0</v>
          </cell>
          <cell r="L469">
            <v>746719</v>
          </cell>
          <cell r="M469">
            <v>0</v>
          </cell>
          <cell r="N469">
            <v>0</v>
          </cell>
          <cell r="O469">
            <v>0</v>
          </cell>
          <cell r="P469">
            <v>383226</v>
          </cell>
        </row>
        <row r="470"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</row>
        <row r="471">
          <cell r="B471" t="str">
            <v>PVC???? 7C-2SQ.MM</v>
          </cell>
          <cell r="C471">
            <v>0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</row>
        <row r="472"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A473" t="str">
            <v>I.</v>
          </cell>
          <cell r="B473" t="str">
            <v>APS SYSTEM</v>
          </cell>
          <cell r="C473">
            <v>0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</row>
        <row r="474">
          <cell r="B474" t="str">
            <v>D&amp;F SYSTEM PANEL, INCLUDING</v>
          </cell>
          <cell r="C474">
            <v>0</v>
          </cell>
          <cell r="D474">
            <v>0</v>
          </cell>
          <cell r="E474">
            <v>0</v>
          </cell>
          <cell r="F474">
            <v>0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</row>
        <row r="475">
          <cell r="A475">
            <v>1</v>
          </cell>
          <cell r="B475" t="str">
            <v>PLC BASE PANEL, INDOOR IP20 ENCLOSURE, W/</v>
          </cell>
          <cell r="C475">
            <v>1</v>
          </cell>
          <cell r="D475" t="str">
            <v>SET</v>
          </cell>
          <cell r="E475">
            <v>1285400</v>
          </cell>
          <cell r="F475">
            <v>1285400</v>
          </cell>
          <cell r="G475">
            <v>0</v>
          </cell>
          <cell r="H475">
            <v>0</v>
          </cell>
          <cell r="I475">
            <v>50</v>
          </cell>
          <cell r="J475">
            <v>50</v>
          </cell>
          <cell r="K475">
            <v>1285400</v>
          </cell>
          <cell r="L475">
            <v>1285400</v>
          </cell>
          <cell r="M475">
            <v>0</v>
          </cell>
          <cell r="N475">
            <v>0</v>
          </cell>
          <cell r="O475">
            <v>14000</v>
          </cell>
          <cell r="P475">
            <v>14000</v>
          </cell>
        </row>
        <row r="476">
          <cell r="B476" t="str">
            <v xml:space="preserve">POWER SUPPLY, DIx144, DOx100, </v>
          </cell>
          <cell r="C476">
            <v>0</v>
          </cell>
          <cell r="D476">
            <v>0</v>
          </cell>
          <cell r="E476">
            <v>0</v>
          </cell>
          <cell r="F476">
            <v>0</v>
          </cell>
          <cell r="G476">
            <v>0</v>
          </cell>
          <cell r="H476">
            <v>0</v>
          </cell>
          <cell r="I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</row>
        <row r="477">
          <cell r="B477" t="str">
            <v>INTERPOSITION RELAY x50,  WIRING, AND TB.</v>
          </cell>
          <cell r="C477">
            <v>0</v>
          </cell>
          <cell r="D477">
            <v>0</v>
          </cell>
          <cell r="E477">
            <v>0</v>
          </cell>
          <cell r="F477">
            <v>0</v>
          </cell>
          <cell r="G477">
            <v>0</v>
          </cell>
          <cell r="H477">
            <v>0</v>
          </cell>
          <cell r="I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</row>
        <row r="478">
          <cell r="A478">
            <v>19</v>
          </cell>
          <cell r="B478" t="str">
            <v>SOFTWARE DESIGN PACKAGE</v>
          </cell>
          <cell r="C478">
            <v>3000</v>
          </cell>
          <cell r="D478" t="str">
            <v>M</v>
          </cell>
          <cell r="E478">
            <v>76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>
            <v>2</v>
          </cell>
          <cell r="B479" t="str">
            <v>OPERATION CONSOLE, INCLUDING</v>
          </cell>
          <cell r="C479">
            <v>1</v>
          </cell>
          <cell r="D479" t="str">
            <v>SET</v>
          </cell>
          <cell r="E479">
            <v>357000</v>
          </cell>
          <cell r="F479">
            <v>357000</v>
          </cell>
          <cell r="G479">
            <v>0</v>
          </cell>
          <cell r="H479">
            <v>0</v>
          </cell>
          <cell r="I479">
            <v>20</v>
          </cell>
          <cell r="J479">
            <v>20</v>
          </cell>
          <cell r="K479">
            <v>357000</v>
          </cell>
          <cell r="L479">
            <v>357000</v>
          </cell>
          <cell r="M479">
            <v>0</v>
          </cell>
          <cell r="N479">
            <v>0</v>
          </cell>
          <cell r="O479">
            <v>5600</v>
          </cell>
          <cell r="P479">
            <v>5600</v>
          </cell>
        </row>
        <row r="480">
          <cell r="B480" t="str">
            <v>ANNUNCIATOR PANEL, W/ 50 WINDOWS</v>
          </cell>
          <cell r="C480">
            <v>0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0.23599999999999999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</row>
        <row r="481">
          <cell r="B481" t="str">
            <v xml:space="preserve">COMMAND BOARD, W/ 15 PB SWITCH(SW. W/LIGHT) 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</row>
        <row r="482">
          <cell r="B482" t="str">
            <v>WIRING, AND TB.</v>
          </cell>
          <cell r="C482">
            <v>0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</row>
        <row r="483">
          <cell r="A483">
            <v>3</v>
          </cell>
          <cell r="B483" t="str">
            <v>MIMIC PANEL, ENCLOSURE SIZE 2300Hx1400Wx600D</v>
          </cell>
          <cell r="C483">
            <v>1</v>
          </cell>
          <cell r="D483" t="str">
            <v>SET</v>
          </cell>
          <cell r="E483">
            <v>448000</v>
          </cell>
          <cell r="F483">
            <v>448000</v>
          </cell>
          <cell r="G483">
            <v>0</v>
          </cell>
          <cell r="H483">
            <v>0</v>
          </cell>
          <cell r="I483">
            <v>20</v>
          </cell>
          <cell r="J483">
            <v>20</v>
          </cell>
          <cell r="K483">
            <v>448000</v>
          </cell>
          <cell r="L483">
            <v>448000</v>
          </cell>
          <cell r="M483">
            <v>0</v>
          </cell>
          <cell r="N483">
            <v>0</v>
          </cell>
          <cell r="O483">
            <v>5600</v>
          </cell>
          <cell r="P483">
            <v>5600</v>
          </cell>
        </row>
        <row r="484">
          <cell r="A484">
            <v>0</v>
          </cell>
          <cell r="B484" t="str">
            <v>MOSAIC PANEL  SIZE 1200Hx1200W, W/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B485" t="str">
            <v>INDICATION LIGHT x60, POWER SUPPLY, WIRING, AND TB.</v>
          </cell>
          <cell r="C485">
            <v>0</v>
          </cell>
          <cell r="D485">
            <v>0</v>
          </cell>
          <cell r="E485">
            <v>0</v>
          </cell>
          <cell r="F485">
            <v>0</v>
          </cell>
          <cell r="G485">
            <v>0</v>
          </cell>
          <cell r="H485">
            <v>0</v>
          </cell>
          <cell r="I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</row>
        <row r="486">
          <cell r="A486">
            <v>4</v>
          </cell>
          <cell r="B486" t="str">
            <v>RECEIVING PANEL, INDOOR IP20 ENCLOSURE, W/</v>
          </cell>
          <cell r="C486">
            <v>1</v>
          </cell>
          <cell r="D486" t="str">
            <v>SET</v>
          </cell>
          <cell r="E486">
            <v>1400000</v>
          </cell>
          <cell r="F486">
            <v>1400000</v>
          </cell>
          <cell r="G486">
            <v>0</v>
          </cell>
          <cell r="H486">
            <v>0</v>
          </cell>
          <cell r="I486">
            <v>50</v>
          </cell>
          <cell r="J486">
            <v>50</v>
          </cell>
          <cell r="K486">
            <v>1400000</v>
          </cell>
          <cell r="L486">
            <v>1400000</v>
          </cell>
          <cell r="M486">
            <v>0</v>
          </cell>
          <cell r="N486">
            <v>0</v>
          </cell>
          <cell r="O486">
            <v>14000</v>
          </cell>
          <cell r="P486">
            <v>14000</v>
          </cell>
        </row>
        <row r="487">
          <cell r="B487" t="str">
            <v>UV/IR DETECTOR CONTROLLER, 4-CHANNEL x1</v>
          </cell>
          <cell r="C487">
            <v>0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</row>
        <row r="488">
          <cell r="B488" t="str">
            <v>GAS DETECTOR CONTROLLER, 8-CHANNEL x8</v>
          </cell>
          <cell r="C488">
            <v>0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B489" t="str">
            <v>LOW TEMP. DETECTOR CONTROLLER, 4-CHANNEL x7</v>
          </cell>
          <cell r="C489">
            <v>0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</row>
        <row r="490">
          <cell r="B490" t="str">
            <v>POWER SUPPLY, WIRING, AND TB.</v>
          </cell>
          <cell r="C490">
            <v>0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</row>
        <row r="491">
          <cell r="A491">
            <v>5</v>
          </cell>
          <cell r="B491" t="str">
            <v>MANUAL STATION, 110VAC, CL.1 DIV.2, NEMA-4X</v>
          </cell>
          <cell r="C491">
            <v>16</v>
          </cell>
          <cell r="D491" t="str">
            <v>SET</v>
          </cell>
          <cell r="E491">
            <v>30000</v>
          </cell>
          <cell r="F491">
            <v>480000</v>
          </cell>
          <cell r="G491">
            <v>0</v>
          </cell>
          <cell r="H491">
            <v>0</v>
          </cell>
          <cell r="I491">
            <v>5</v>
          </cell>
          <cell r="J491">
            <v>80</v>
          </cell>
          <cell r="K491">
            <v>30000</v>
          </cell>
          <cell r="L491">
            <v>480000</v>
          </cell>
          <cell r="M491">
            <v>0</v>
          </cell>
          <cell r="N491">
            <v>0</v>
          </cell>
          <cell r="O491">
            <v>1400</v>
          </cell>
          <cell r="P491">
            <v>22400</v>
          </cell>
        </row>
        <row r="492">
          <cell r="A492">
            <v>6</v>
          </cell>
          <cell r="B492" t="str">
            <v>SIREN(SPEAKER),, 110VAC, CL.1 DIV.2, NEMA-4X</v>
          </cell>
          <cell r="C492">
            <v>16</v>
          </cell>
          <cell r="D492" t="str">
            <v>SET</v>
          </cell>
          <cell r="E492">
            <v>40000</v>
          </cell>
          <cell r="F492">
            <v>640000</v>
          </cell>
          <cell r="G492">
            <v>0</v>
          </cell>
          <cell r="H492">
            <v>0</v>
          </cell>
          <cell r="I492">
            <v>5</v>
          </cell>
          <cell r="J492">
            <v>80</v>
          </cell>
          <cell r="K492">
            <v>40000</v>
          </cell>
          <cell r="L492">
            <v>640000</v>
          </cell>
          <cell r="M492">
            <v>0</v>
          </cell>
          <cell r="N492">
            <v>0</v>
          </cell>
          <cell r="O492">
            <v>1400</v>
          </cell>
          <cell r="P492">
            <v>22400</v>
          </cell>
        </row>
        <row r="493">
          <cell r="A493">
            <v>7</v>
          </cell>
          <cell r="B493" t="str">
            <v>VISUAL ALARM BECON, , 110VAC, CL.1 DIV.2, NEMA-4X</v>
          </cell>
          <cell r="C493">
            <v>16</v>
          </cell>
          <cell r="D493" t="str">
            <v>SET</v>
          </cell>
          <cell r="E493">
            <v>37000</v>
          </cell>
          <cell r="F493">
            <v>592000</v>
          </cell>
          <cell r="G493">
            <v>0</v>
          </cell>
          <cell r="H493">
            <v>0</v>
          </cell>
          <cell r="I493">
            <v>5</v>
          </cell>
          <cell r="J493">
            <v>80</v>
          </cell>
          <cell r="K493">
            <v>37000</v>
          </cell>
          <cell r="L493">
            <v>592000</v>
          </cell>
          <cell r="M493">
            <v>0</v>
          </cell>
          <cell r="N493">
            <v>0</v>
          </cell>
          <cell r="O493">
            <v>1400</v>
          </cell>
          <cell r="P493">
            <v>22400</v>
          </cell>
        </row>
        <row r="494">
          <cell r="A494">
            <v>8</v>
          </cell>
          <cell r="B494" t="str">
            <v>UV/IR FLAME DETECTOR, CL.1 DIV.2, NEMA-4X</v>
          </cell>
          <cell r="C494">
            <v>4</v>
          </cell>
          <cell r="D494" t="str">
            <v>SET</v>
          </cell>
          <cell r="E494">
            <v>67000</v>
          </cell>
          <cell r="F494">
            <v>268000</v>
          </cell>
          <cell r="G494">
            <v>0</v>
          </cell>
          <cell r="H494">
            <v>0</v>
          </cell>
          <cell r="I494">
            <v>8</v>
          </cell>
          <cell r="J494">
            <v>32</v>
          </cell>
          <cell r="K494">
            <v>67000</v>
          </cell>
          <cell r="L494">
            <v>268000</v>
          </cell>
          <cell r="M494">
            <v>0</v>
          </cell>
          <cell r="N494">
            <v>0</v>
          </cell>
          <cell r="O494">
            <v>2240</v>
          </cell>
          <cell r="P494">
            <v>8960</v>
          </cell>
        </row>
        <row r="495">
          <cell r="A495">
            <v>9</v>
          </cell>
          <cell r="B495" t="str">
            <v>LOW TEMPERATURE DETECTOR, 50FT LG., NEMA-4X</v>
          </cell>
          <cell r="C495">
            <v>4</v>
          </cell>
          <cell r="D495" t="str">
            <v>SET</v>
          </cell>
          <cell r="E495">
            <v>288000</v>
          </cell>
          <cell r="F495">
            <v>1152000</v>
          </cell>
          <cell r="G495">
            <v>0</v>
          </cell>
          <cell r="H495">
            <v>0</v>
          </cell>
          <cell r="I495">
            <v>10</v>
          </cell>
          <cell r="J495">
            <v>40</v>
          </cell>
          <cell r="K495">
            <v>288000</v>
          </cell>
          <cell r="L495">
            <v>1152000</v>
          </cell>
          <cell r="M495">
            <v>0</v>
          </cell>
          <cell r="N495">
            <v>0</v>
          </cell>
          <cell r="O495">
            <v>2800</v>
          </cell>
          <cell r="P495">
            <v>11200</v>
          </cell>
        </row>
        <row r="496">
          <cell r="A496">
            <v>10</v>
          </cell>
          <cell r="B496" t="str">
            <v>COMBUSTIBLE GAS DETECTOR,  CATALYTIC TYPE</v>
          </cell>
          <cell r="C496">
            <v>60</v>
          </cell>
          <cell r="D496" t="str">
            <v>EST</v>
          </cell>
          <cell r="E496">
            <v>50000</v>
          </cell>
          <cell r="F496">
            <v>3000000</v>
          </cell>
          <cell r="G496">
            <v>0</v>
          </cell>
          <cell r="H496">
            <v>0</v>
          </cell>
          <cell r="I496">
            <v>5</v>
          </cell>
          <cell r="J496">
            <v>300</v>
          </cell>
          <cell r="K496">
            <v>50000</v>
          </cell>
          <cell r="L496">
            <v>3000000</v>
          </cell>
          <cell r="M496">
            <v>0</v>
          </cell>
          <cell r="N496">
            <v>0</v>
          </cell>
          <cell r="O496">
            <v>1400</v>
          </cell>
          <cell r="P496">
            <v>84000</v>
          </cell>
        </row>
        <row r="497">
          <cell r="B497" t="str">
            <v>CL.1, DIV.2, W/ WEATHER HOUSING, FILTER, NEMA-4X</v>
          </cell>
          <cell r="C497">
            <v>0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</row>
        <row r="498">
          <cell r="A498">
            <v>11</v>
          </cell>
          <cell r="B498" t="str">
            <v>GAS DETECTOR TEST KIT FOR 60 DETECTORS &amp; GRAPHIC PANEL</v>
          </cell>
          <cell r="C498">
            <v>1</v>
          </cell>
          <cell r="D498" t="str">
            <v>SET</v>
          </cell>
          <cell r="E498">
            <v>350000</v>
          </cell>
          <cell r="F498">
            <v>350000</v>
          </cell>
          <cell r="G498">
            <v>0</v>
          </cell>
          <cell r="H498">
            <v>0</v>
          </cell>
          <cell r="I498">
            <v>10</v>
          </cell>
          <cell r="J498">
            <v>10</v>
          </cell>
          <cell r="K498">
            <v>350000</v>
          </cell>
          <cell r="L498">
            <v>350000</v>
          </cell>
          <cell r="M498">
            <v>0</v>
          </cell>
          <cell r="N498">
            <v>0</v>
          </cell>
          <cell r="O498">
            <v>2800</v>
          </cell>
          <cell r="P498">
            <v>2800</v>
          </cell>
        </row>
        <row r="499">
          <cell r="A499">
            <v>12</v>
          </cell>
          <cell r="B499" t="str">
            <v>R.S.G. CONDUIT/W COUPLING 1"</v>
          </cell>
          <cell r="C499">
            <v>1600</v>
          </cell>
          <cell r="D499" t="str">
            <v>M</v>
          </cell>
          <cell r="E499">
            <v>49</v>
          </cell>
          <cell r="F499">
            <v>78400</v>
          </cell>
          <cell r="G499">
            <v>0</v>
          </cell>
          <cell r="H499">
            <v>0</v>
          </cell>
          <cell r="I499">
            <v>0.54</v>
          </cell>
          <cell r="J499">
            <v>864</v>
          </cell>
          <cell r="K499">
            <v>49</v>
          </cell>
          <cell r="L499">
            <v>78400</v>
          </cell>
          <cell r="M499">
            <v>0</v>
          </cell>
          <cell r="N499">
            <v>0</v>
          </cell>
          <cell r="O499">
            <v>151</v>
          </cell>
          <cell r="P499">
            <v>241600</v>
          </cell>
        </row>
        <row r="500">
          <cell r="A500">
            <v>13</v>
          </cell>
          <cell r="B500" t="str">
            <v>R.S.G. CONDUIT/W COUPLING 2"</v>
          </cell>
          <cell r="C500">
            <v>2300</v>
          </cell>
          <cell r="D500" t="str">
            <v>M</v>
          </cell>
          <cell r="E500">
            <v>105</v>
          </cell>
          <cell r="F500">
            <v>241500</v>
          </cell>
          <cell r="G500">
            <v>0</v>
          </cell>
          <cell r="H500">
            <v>0</v>
          </cell>
          <cell r="I500">
            <v>0.98</v>
          </cell>
          <cell r="J500">
            <v>2254</v>
          </cell>
          <cell r="K500">
            <v>105</v>
          </cell>
          <cell r="L500">
            <v>241500</v>
          </cell>
          <cell r="M500">
            <v>0</v>
          </cell>
          <cell r="N500">
            <v>0</v>
          </cell>
          <cell r="O500">
            <v>274</v>
          </cell>
          <cell r="P500">
            <v>630200</v>
          </cell>
        </row>
        <row r="501">
          <cell r="A501">
            <v>14</v>
          </cell>
          <cell r="B501" t="str">
            <v>FITTING FOR R.S.G. CONDUIT</v>
          </cell>
          <cell r="C501">
            <v>1</v>
          </cell>
          <cell r="D501" t="str">
            <v>LOT</v>
          </cell>
          <cell r="E501">
            <v>639800</v>
          </cell>
          <cell r="F501">
            <v>639800</v>
          </cell>
          <cell r="G501">
            <v>0</v>
          </cell>
          <cell r="H501">
            <v>0</v>
          </cell>
          <cell r="I501">
            <v>935.4</v>
          </cell>
          <cell r="J501">
            <v>935</v>
          </cell>
          <cell r="K501">
            <v>639800</v>
          </cell>
          <cell r="L501">
            <v>639800</v>
          </cell>
          <cell r="M501">
            <v>0</v>
          </cell>
          <cell r="N501">
            <v>0</v>
          </cell>
          <cell r="O501">
            <v>261912</v>
          </cell>
          <cell r="P501">
            <v>261912</v>
          </cell>
        </row>
        <row r="502">
          <cell r="A502">
            <v>15</v>
          </cell>
          <cell r="B502" t="str">
            <v>600V控制電纜,銅導体,PVC絕緣,麥拉遮蔽(OVERALL),</v>
          </cell>
          <cell r="C502">
            <v>650</v>
          </cell>
          <cell r="D502" t="str">
            <v>M</v>
          </cell>
          <cell r="E502">
            <v>37</v>
          </cell>
          <cell r="F502">
            <v>24050</v>
          </cell>
          <cell r="G502">
            <v>0</v>
          </cell>
          <cell r="H502">
            <v>0</v>
          </cell>
          <cell r="I502">
            <v>0.11700000000000001</v>
          </cell>
          <cell r="J502">
            <v>76</v>
          </cell>
          <cell r="K502">
            <v>37</v>
          </cell>
          <cell r="L502">
            <v>24050</v>
          </cell>
          <cell r="M502">
            <v>0</v>
          </cell>
          <cell r="N502">
            <v>0</v>
          </cell>
          <cell r="O502">
            <v>33</v>
          </cell>
          <cell r="P502">
            <v>21450</v>
          </cell>
        </row>
        <row r="503">
          <cell r="B503" t="str">
            <v>PVC黑色被覆 7C-2SQ.MM</v>
          </cell>
          <cell r="C503">
            <v>0</v>
          </cell>
          <cell r="D503">
            <v>0</v>
          </cell>
          <cell r="E503">
            <v>0</v>
          </cell>
          <cell r="F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</row>
        <row r="504">
          <cell r="A504">
            <v>16</v>
          </cell>
          <cell r="B504" t="str">
            <v>600V控制電纜,銅導体,PVC絕緣,麥拉遮蔽(OVERALL),</v>
          </cell>
          <cell r="C504">
            <v>1500</v>
          </cell>
          <cell r="D504" t="str">
            <v>M</v>
          </cell>
          <cell r="E504">
            <v>41</v>
          </cell>
          <cell r="F504">
            <v>61500</v>
          </cell>
          <cell r="G504">
            <v>0</v>
          </cell>
          <cell r="H504">
            <v>0</v>
          </cell>
          <cell r="I504">
            <v>0.13300000000000001</v>
          </cell>
          <cell r="J504">
            <v>200</v>
          </cell>
          <cell r="K504">
            <v>41</v>
          </cell>
          <cell r="L504">
            <v>61500</v>
          </cell>
          <cell r="M504">
            <v>0</v>
          </cell>
          <cell r="N504">
            <v>0</v>
          </cell>
          <cell r="O504">
            <v>37</v>
          </cell>
          <cell r="P504">
            <v>55500</v>
          </cell>
        </row>
        <row r="505">
          <cell r="B505" t="str">
            <v>PVC黑色被覆 9C-2SQ.MM</v>
          </cell>
          <cell r="C505">
            <v>0</v>
          </cell>
          <cell r="D505">
            <v>0</v>
          </cell>
          <cell r="E505">
            <v>0</v>
          </cell>
          <cell r="F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</row>
        <row r="506">
          <cell r="A506">
            <v>17</v>
          </cell>
          <cell r="B506" t="str">
            <v>600V控制電纜,銅導体,PVC絕緣,麥拉遮蔽(OVERALL),</v>
          </cell>
          <cell r="C506">
            <v>2600</v>
          </cell>
          <cell r="D506" t="str">
            <v>M</v>
          </cell>
          <cell r="E506">
            <v>53</v>
          </cell>
          <cell r="F506">
            <v>137800</v>
          </cell>
          <cell r="G506">
            <v>0</v>
          </cell>
          <cell r="H506">
            <v>0</v>
          </cell>
          <cell r="I506">
            <v>0.153</v>
          </cell>
          <cell r="J506">
            <v>398</v>
          </cell>
          <cell r="K506">
            <v>53</v>
          </cell>
          <cell r="L506">
            <v>137800</v>
          </cell>
          <cell r="M506">
            <v>0</v>
          </cell>
          <cell r="N506">
            <v>0</v>
          </cell>
          <cell r="O506">
            <v>43</v>
          </cell>
          <cell r="P506">
            <v>111800</v>
          </cell>
        </row>
        <row r="507">
          <cell r="B507" t="str">
            <v>PVC黑色被覆 12C-2SQ.MM</v>
          </cell>
          <cell r="C507">
            <v>0</v>
          </cell>
          <cell r="D507">
            <v>0</v>
          </cell>
          <cell r="E507">
            <v>0</v>
          </cell>
          <cell r="F507">
            <v>0</v>
          </cell>
          <cell r="G507">
            <v>0</v>
          </cell>
          <cell r="H507">
            <v>0</v>
          </cell>
          <cell r="I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</row>
        <row r="508">
          <cell r="A508">
            <v>18</v>
          </cell>
          <cell r="B508" t="str">
            <v>600V控制電纜,銅導体,PVC絕緣,麥拉遮蔽(OVERALL),</v>
          </cell>
          <cell r="C508">
            <v>10000</v>
          </cell>
          <cell r="D508" t="str">
            <v>M</v>
          </cell>
          <cell r="E508">
            <v>44</v>
          </cell>
          <cell r="F508">
            <v>440000</v>
          </cell>
          <cell r="G508">
            <v>0</v>
          </cell>
          <cell r="H508">
            <v>0</v>
          </cell>
          <cell r="I508">
            <v>0.13500000000000001</v>
          </cell>
          <cell r="J508">
            <v>1350</v>
          </cell>
          <cell r="K508">
            <v>44</v>
          </cell>
          <cell r="L508">
            <v>440000</v>
          </cell>
          <cell r="M508">
            <v>0</v>
          </cell>
          <cell r="N508">
            <v>0</v>
          </cell>
          <cell r="O508">
            <v>38</v>
          </cell>
          <cell r="P508">
            <v>380000</v>
          </cell>
        </row>
        <row r="509">
          <cell r="B509" t="str">
            <v>PVC黑色被覆 7C-3.5SQ.MM</v>
          </cell>
          <cell r="C509">
            <v>0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</row>
        <row r="510">
          <cell r="A510">
            <v>19</v>
          </cell>
          <cell r="B510" t="str">
            <v>600V控制電纜,銅導体,PVC絕緣,麥拉遮蔽(OVERALL),</v>
          </cell>
          <cell r="C510">
            <v>3000</v>
          </cell>
          <cell r="D510" t="str">
            <v>M</v>
          </cell>
          <cell r="E510">
            <v>76</v>
          </cell>
          <cell r="F510">
            <v>228000</v>
          </cell>
          <cell r="G510">
            <v>0</v>
          </cell>
          <cell r="H510">
            <v>0</v>
          </cell>
          <cell r="I510">
            <v>0.193</v>
          </cell>
          <cell r="J510">
            <v>579</v>
          </cell>
          <cell r="K510">
            <v>76</v>
          </cell>
          <cell r="L510">
            <v>228000</v>
          </cell>
          <cell r="M510">
            <v>0</v>
          </cell>
          <cell r="N510">
            <v>0</v>
          </cell>
          <cell r="O510">
            <v>54</v>
          </cell>
          <cell r="P510">
            <v>162000</v>
          </cell>
        </row>
        <row r="511">
          <cell r="B511" t="str">
            <v>PVC黑色被覆 19C-2SQ.MM</v>
          </cell>
          <cell r="C511">
            <v>0</v>
          </cell>
          <cell r="D511">
            <v>0</v>
          </cell>
          <cell r="E511">
            <v>0</v>
          </cell>
          <cell r="F511">
            <v>0</v>
          </cell>
          <cell r="G511">
            <v>0</v>
          </cell>
          <cell r="H511">
            <v>0</v>
          </cell>
          <cell r="I511">
            <v>0</v>
          </cell>
          <cell r="J511">
            <v>0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</row>
        <row r="512">
          <cell r="A512">
            <v>20</v>
          </cell>
          <cell r="B512" t="str">
            <v>600V控制電纜,銅導体,PVC絕緣,麥拉遮蔽(OVERALL),</v>
          </cell>
          <cell r="C512">
            <v>14000</v>
          </cell>
          <cell r="D512" t="str">
            <v>M</v>
          </cell>
          <cell r="E512">
            <v>119</v>
          </cell>
          <cell r="F512">
            <v>1666000</v>
          </cell>
          <cell r="G512">
            <v>0</v>
          </cell>
          <cell r="H512">
            <v>0</v>
          </cell>
          <cell r="I512">
            <v>0.23599999999999999</v>
          </cell>
          <cell r="J512">
            <v>3304</v>
          </cell>
          <cell r="K512">
            <v>119</v>
          </cell>
          <cell r="L512">
            <v>1666000</v>
          </cell>
          <cell r="M512">
            <v>0</v>
          </cell>
          <cell r="N512">
            <v>0</v>
          </cell>
          <cell r="O512">
            <v>66</v>
          </cell>
          <cell r="P512">
            <v>924000</v>
          </cell>
        </row>
        <row r="513">
          <cell r="B513" t="str">
            <v>PVC黑色被覆 30C-2SQ.MM</v>
          </cell>
          <cell r="C513">
            <v>0</v>
          </cell>
          <cell r="D513">
            <v>0</v>
          </cell>
          <cell r="E513">
            <v>0</v>
          </cell>
          <cell r="F513">
            <v>0</v>
          </cell>
          <cell r="G513">
            <v>0</v>
          </cell>
          <cell r="H513">
            <v>0</v>
          </cell>
          <cell r="I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</row>
        <row r="514">
          <cell r="A514">
            <v>21</v>
          </cell>
          <cell r="B514" t="str">
            <v>300V信號電纜,PVC絕緣,麥拉遮蔽(OVERALL &amp; INDIVID)PVC</v>
          </cell>
          <cell r="C514">
            <v>12000</v>
          </cell>
          <cell r="D514" t="str">
            <v>M</v>
          </cell>
          <cell r="E514">
            <v>17</v>
          </cell>
          <cell r="F514">
            <v>204000</v>
          </cell>
          <cell r="G514">
            <v>0</v>
          </cell>
          <cell r="H514">
            <v>0</v>
          </cell>
          <cell r="I514">
            <v>6.4000000000000001E-2</v>
          </cell>
          <cell r="J514">
            <v>768</v>
          </cell>
          <cell r="K514">
            <v>17</v>
          </cell>
          <cell r="L514">
            <v>204000</v>
          </cell>
          <cell r="M514">
            <v>0</v>
          </cell>
          <cell r="N514">
            <v>0</v>
          </cell>
          <cell r="O514">
            <v>18</v>
          </cell>
          <cell r="P514">
            <v>216000</v>
          </cell>
        </row>
        <row r="515">
          <cell r="B515" t="str">
            <v>黑色被覆  1TxAWG#16</v>
          </cell>
          <cell r="C515">
            <v>0</v>
          </cell>
          <cell r="D515">
            <v>0</v>
          </cell>
          <cell r="E515">
            <v>0</v>
          </cell>
          <cell r="F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  <cell r="Q515">
            <v>0</v>
          </cell>
        </row>
        <row r="516">
          <cell r="A516">
            <v>22</v>
          </cell>
          <cell r="B516" t="str">
            <v>300V信號電纜,PVC絕緣,麥拉遮蔽(OVERALL &amp; INDIVID)PVC</v>
          </cell>
          <cell r="C516">
            <v>3500</v>
          </cell>
          <cell r="D516" t="str">
            <v>M</v>
          </cell>
          <cell r="E516">
            <v>227</v>
          </cell>
          <cell r="F516">
            <v>794500</v>
          </cell>
          <cell r="G516">
            <v>0</v>
          </cell>
          <cell r="H516">
            <v>0</v>
          </cell>
          <cell r="I516">
            <v>0.25</v>
          </cell>
          <cell r="J516">
            <v>875</v>
          </cell>
          <cell r="K516">
            <v>227</v>
          </cell>
          <cell r="L516">
            <v>794500</v>
          </cell>
          <cell r="M516">
            <v>0</v>
          </cell>
          <cell r="N516">
            <v>0</v>
          </cell>
          <cell r="O516">
            <v>70</v>
          </cell>
          <cell r="P516">
            <v>245000</v>
          </cell>
        </row>
        <row r="517">
          <cell r="B517" t="str">
            <v>黑色被覆  12TxAWG#14</v>
          </cell>
          <cell r="C517">
            <v>0</v>
          </cell>
          <cell r="D517">
            <v>0</v>
          </cell>
          <cell r="E517">
            <v>0</v>
          </cell>
          <cell r="F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</row>
        <row r="518">
          <cell r="A518">
            <v>23</v>
          </cell>
          <cell r="B518" t="str">
            <v>300V信號電纜,PVC絕緣,麥拉遮蔽(OVERALL &amp; INDIVID)PVC</v>
          </cell>
          <cell r="C518">
            <v>350</v>
          </cell>
          <cell r="D518" t="str">
            <v>M</v>
          </cell>
          <cell r="E518">
            <v>471</v>
          </cell>
          <cell r="F518">
            <v>164850</v>
          </cell>
          <cell r="G518">
            <v>0</v>
          </cell>
          <cell r="H518">
            <v>0</v>
          </cell>
          <cell r="I518">
            <v>0.4</v>
          </cell>
          <cell r="J518">
            <v>140</v>
          </cell>
          <cell r="K518">
            <v>471</v>
          </cell>
          <cell r="L518">
            <v>164850</v>
          </cell>
          <cell r="M518">
            <v>0</v>
          </cell>
          <cell r="N518">
            <v>0</v>
          </cell>
          <cell r="O518">
            <v>112</v>
          </cell>
          <cell r="P518">
            <v>39200</v>
          </cell>
        </row>
        <row r="519">
          <cell r="B519" t="str">
            <v>黑色被覆 24TxAWG#14</v>
          </cell>
          <cell r="C519">
            <v>0</v>
          </cell>
          <cell r="D519">
            <v>0</v>
          </cell>
          <cell r="E519">
            <v>0</v>
          </cell>
          <cell r="F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</row>
        <row r="520">
          <cell r="A520">
            <v>24</v>
          </cell>
          <cell r="B520" t="str">
            <v>HOT DIPPED GALV, STEEL CHANNEL 100X50X5X7.5</v>
          </cell>
          <cell r="C520">
            <v>50</v>
          </cell>
          <cell r="D520" t="str">
            <v>M</v>
          </cell>
          <cell r="E520">
            <v>200</v>
          </cell>
          <cell r="F520">
            <v>10000</v>
          </cell>
          <cell r="G520">
            <v>0</v>
          </cell>
          <cell r="H520">
            <v>0</v>
          </cell>
          <cell r="I520">
            <v>1.5</v>
          </cell>
          <cell r="J520">
            <v>75</v>
          </cell>
          <cell r="K520">
            <v>200</v>
          </cell>
          <cell r="L520">
            <v>10000</v>
          </cell>
          <cell r="M520">
            <v>0</v>
          </cell>
          <cell r="N520">
            <v>0</v>
          </cell>
          <cell r="O520">
            <v>420</v>
          </cell>
          <cell r="P520">
            <v>21000</v>
          </cell>
        </row>
        <row r="521">
          <cell r="A521">
            <v>25</v>
          </cell>
          <cell r="B521" t="str">
            <v>HOT DIPPED GALV, U- CHANNEL 41X41</v>
          </cell>
          <cell r="C521">
            <v>335</v>
          </cell>
          <cell r="D521" t="str">
            <v>M</v>
          </cell>
          <cell r="E521">
            <v>82</v>
          </cell>
          <cell r="F521">
            <v>27470</v>
          </cell>
          <cell r="G521">
            <v>0</v>
          </cell>
          <cell r="H521">
            <v>0</v>
          </cell>
          <cell r="I521">
            <v>0.40699999999999997</v>
          </cell>
          <cell r="J521">
            <v>136</v>
          </cell>
          <cell r="K521">
            <v>82</v>
          </cell>
          <cell r="L521">
            <v>27470</v>
          </cell>
          <cell r="M521">
            <v>0</v>
          </cell>
          <cell r="N521">
            <v>0</v>
          </cell>
          <cell r="O521">
            <v>114</v>
          </cell>
          <cell r="P521">
            <v>38190</v>
          </cell>
        </row>
        <row r="522">
          <cell r="A522">
            <v>26</v>
          </cell>
          <cell r="B522" t="str">
            <v>FLEXIBLE CONDUIT 1"</v>
          </cell>
          <cell r="C522">
            <v>40</v>
          </cell>
          <cell r="D522" t="str">
            <v>M</v>
          </cell>
          <cell r="E522">
            <v>252</v>
          </cell>
          <cell r="F522">
            <v>10080</v>
          </cell>
          <cell r="G522">
            <v>0</v>
          </cell>
          <cell r="H522">
            <v>0</v>
          </cell>
          <cell r="I522">
            <v>0.64</v>
          </cell>
          <cell r="J522">
            <v>26</v>
          </cell>
          <cell r="K522">
            <v>252</v>
          </cell>
          <cell r="L522">
            <v>10080</v>
          </cell>
          <cell r="M522">
            <v>0</v>
          </cell>
          <cell r="N522">
            <v>0</v>
          </cell>
          <cell r="O522">
            <v>179</v>
          </cell>
          <cell r="P522">
            <v>7160</v>
          </cell>
        </row>
        <row r="523">
          <cell r="A523">
            <v>27</v>
          </cell>
          <cell r="B523" t="str">
            <v>HOT DIPPED GALV. STEEL PLATE 1829X6401X3t</v>
          </cell>
          <cell r="C523">
            <v>2</v>
          </cell>
          <cell r="D523" t="str">
            <v>PCS</v>
          </cell>
          <cell r="E523">
            <v>1000</v>
          </cell>
          <cell r="F523">
            <v>2000</v>
          </cell>
          <cell r="G523">
            <v>0</v>
          </cell>
          <cell r="H523">
            <v>0</v>
          </cell>
          <cell r="I523">
            <v>10</v>
          </cell>
          <cell r="J523">
            <v>20</v>
          </cell>
          <cell r="K523">
            <v>1000</v>
          </cell>
          <cell r="L523">
            <v>2000</v>
          </cell>
          <cell r="M523">
            <v>0</v>
          </cell>
          <cell r="N523">
            <v>0</v>
          </cell>
          <cell r="O523">
            <v>2800</v>
          </cell>
          <cell r="P523">
            <v>5600</v>
          </cell>
        </row>
        <row r="524">
          <cell r="A524">
            <v>28</v>
          </cell>
          <cell r="B524" t="str">
            <v>1/4圓(半徑30公分)低溫偵測器之補償器遮蔽板SS316製</v>
          </cell>
          <cell r="C524">
            <v>4</v>
          </cell>
          <cell r="D524" t="str">
            <v>PCS</v>
          </cell>
          <cell r="E524">
            <v>3000</v>
          </cell>
          <cell r="F524">
            <v>12000</v>
          </cell>
          <cell r="G524">
            <v>0</v>
          </cell>
          <cell r="H524">
            <v>0</v>
          </cell>
          <cell r="I524">
            <v>4</v>
          </cell>
          <cell r="J524">
            <v>16</v>
          </cell>
          <cell r="K524">
            <v>3000</v>
          </cell>
          <cell r="L524">
            <v>12000</v>
          </cell>
          <cell r="M524">
            <v>0</v>
          </cell>
          <cell r="N524">
            <v>0</v>
          </cell>
          <cell r="O524">
            <v>1120</v>
          </cell>
          <cell r="P524">
            <v>4480</v>
          </cell>
        </row>
        <row r="525">
          <cell r="A525">
            <v>29</v>
          </cell>
          <cell r="B525" t="str">
            <v>接線箱,附端子板20P,FRP外殼,屋外防水型</v>
          </cell>
          <cell r="C525">
            <v>5</v>
          </cell>
          <cell r="D525" t="str">
            <v>SET</v>
          </cell>
          <cell r="E525">
            <v>3500</v>
          </cell>
          <cell r="F525">
            <v>17500</v>
          </cell>
          <cell r="G525">
            <v>0</v>
          </cell>
          <cell r="H525">
            <v>0</v>
          </cell>
          <cell r="I525">
            <v>4</v>
          </cell>
          <cell r="J525">
            <v>20</v>
          </cell>
          <cell r="K525">
            <v>3500</v>
          </cell>
          <cell r="L525">
            <v>17500</v>
          </cell>
          <cell r="M525">
            <v>0</v>
          </cell>
          <cell r="N525">
            <v>0</v>
          </cell>
          <cell r="O525">
            <v>1120</v>
          </cell>
          <cell r="P525">
            <v>5600</v>
          </cell>
        </row>
        <row r="526">
          <cell r="A526">
            <v>30</v>
          </cell>
          <cell r="B526" t="str">
            <v>接線箱,附端子板50P,FRP外殼,屋外防水型</v>
          </cell>
          <cell r="C526">
            <v>4</v>
          </cell>
          <cell r="D526" t="str">
            <v>SET</v>
          </cell>
          <cell r="E526">
            <v>5500</v>
          </cell>
          <cell r="F526">
            <v>22000</v>
          </cell>
          <cell r="G526">
            <v>0</v>
          </cell>
          <cell r="H526">
            <v>0</v>
          </cell>
          <cell r="I526">
            <v>8</v>
          </cell>
          <cell r="J526">
            <v>32</v>
          </cell>
          <cell r="K526">
            <v>5500</v>
          </cell>
          <cell r="L526">
            <v>22000</v>
          </cell>
          <cell r="M526">
            <v>0</v>
          </cell>
          <cell r="N526">
            <v>0</v>
          </cell>
          <cell r="O526">
            <v>2240</v>
          </cell>
          <cell r="P526">
            <v>8960</v>
          </cell>
        </row>
        <row r="527">
          <cell r="A527">
            <v>31</v>
          </cell>
          <cell r="B527" t="str">
            <v>接線箱,附端子板100P,FRP外殼,屋外防水型</v>
          </cell>
          <cell r="C527">
            <v>1</v>
          </cell>
          <cell r="D527" t="str">
            <v>SET</v>
          </cell>
          <cell r="E527">
            <v>9000</v>
          </cell>
          <cell r="F527">
            <v>9000</v>
          </cell>
          <cell r="G527">
            <v>0</v>
          </cell>
          <cell r="H527">
            <v>0</v>
          </cell>
          <cell r="I527">
            <v>12</v>
          </cell>
          <cell r="J527">
            <v>12</v>
          </cell>
          <cell r="K527">
            <v>9000</v>
          </cell>
          <cell r="L527">
            <v>9000</v>
          </cell>
          <cell r="M527">
            <v>0</v>
          </cell>
          <cell r="N527">
            <v>0</v>
          </cell>
          <cell r="O527">
            <v>3360</v>
          </cell>
          <cell r="P527">
            <v>3360</v>
          </cell>
        </row>
        <row r="528">
          <cell r="A528">
            <v>32</v>
          </cell>
          <cell r="B528" t="str">
            <v>HOT DIPPED GALV, STEEL CHANNEL 100X50X5X7.5X2.4高</v>
          </cell>
          <cell r="C528">
            <v>26</v>
          </cell>
          <cell r="D528" t="str">
            <v>SET</v>
          </cell>
          <cell r="E528">
            <v>2400</v>
          </cell>
          <cell r="F528">
            <v>62400</v>
          </cell>
          <cell r="G528">
            <v>0</v>
          </cell>
          <cell r="H528">
            <v>0</v>
          </cell>
          <cell r="I528">
            <v>3</v>
          </cell>
          <cell r="J528">
            <v>78</v>
          </cell>
          <cell r="K528">
            <v>2400</v>
          </cell>
          <cell r="L528">
            <v>62400</v>
          </cell>
          <cell r="M528">
            <v>0</v>
          </cell>
          <cell r="N528">
            <v>0</v>
          </cell>
          <cell r="O528">
            <v>840</v>
          </cell>
          <cell r="P528">
            <v>21840</v>
          </cell>
        </row>
        <row r="529">
          <cell r="B529" t="str">
            <v>附基礎</v>
          </cell>
          <cell r="C529">
            <v>0</v>
          </cell>
          <cell r="D529">
            <v>0</v>
          </cell>
          <cell r="E529">
            <v>0</v>
          </cell>
          <cell r="F529">
            <v>0</v>
          </cell>
          <cell r="G529">
            <v>0</v>
          </cell>
          <cell r="H529">
            <v>0</v>
          </cell>
          <cell r="I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A530">
            <v>33</v>
          </cell>
          <cell r="B530" t="str">
            <v>DITTO, BUT STEEL CHANNEL 為3.6M高</v>
          </cell>
          <cell r="C530">
            <v>13</v>
          </cell>
          <cell r="D530" t="str">
            <v>SET</v>
          </cell>
          <cell r="E530">
            <v>3600</v>
          </cell>
          <cell r="F530">
            <v>46800</v>
          </cell>
          <cell r="G530">
            <v>0</v>
          </cell>
          <cell r="H530">
            <v>0</v>
          </cell>
          <cell r="I530">
            <v>4</v>
          </cell>
          <cell r="J530">
            <v>52</v>
          </cell>
          <cell r="K530">
            <v>3600</v>
          </cell>
          <cell r="L530">
            <v>46800</v>
          </cell>
          <cell r="M530">
            <v>0</v>
          </cell>
          <cell r="N530">
            <v>0</v>
          </cell>
          <cell r="O530">
            <v>1120</v>
          </cell>
          <cell r="P530">
            <v>14560</v>
          </cell>
        </row>
        <row r="531">
          <cell r="A531">
            <v>34</v>
          </cell>
          <cell r="B531" t="str">
            <v>DITTO, BUT STEEL CHANNEL 為1.95M高</v>
          </cell>
          <cell r="C531">
            <v>3</v>
          </cell>
          <cell r="D531" t="str">
            <v>SET</v>
          </cell>
          <cell r="E531">
            <v>2000</v>
          </cell>
          <cell r="F531">
            <v>6000</v>
          </cell>
          <cell r="G531">
            <v>0</v>
          </cell>
          <cell r="H531">
            <v>0</v>
          </cell>
          <cell r="I531">
            <v>3</v>
          </cell>
          <cell r="J531">
            <v>9</v>
          </cell>
          <cell r="K531">
            <v>2000</v>
          </cell>
          <cell r="L531">
            <v>6000</v>
          </cell>
          <cell r="M531">
            <v>0</v>
          </cell>
          <cell r="N531">
            <v>0</v>
          </cell>
          <cell r="O531">
            <v>840</v>
          </cell>
          <cell r="P531">
            <v>2520</v>
          </cell>
        </row>
        <row r="532">
          <cell r="A532">
            <v>35</v>
          </cell>
          <cell r="B532" t="str">
            <v xml:space="preserve">MISCELLANEOUS </v>
          </cell>
          <cell r="C532">
            <v>1</v>
          </cell>
          <cell r="D532" t="str">
            <v>LOT</v>
          </cell>
          <cell r="E532">
            <v>743902.5</v>
          </cell>
          <cell r="F532">
            <v>743903</v>
          </cell>
          <cell r="G532">
            <v>0</v>
          </cell>
          <cell r="H532">
            <v>0</v>
          </cell>
          <cell r="I532">
            <v>646.55000000000007</v>
          </cell>
          <cell r="J532">
            <v>647</v>
          </cell>
          <cell r="K532">
            <v>743903</v>
          </cell>
          <cell r="L532">
            <v>743903</v>
          </cell>
          <cell r="M532">
            <v>0</v>
          </cell>
          <cell r="N532">
            <v>0</v>
          </cell>
          <cell r="O532">
            <v>181034</v>
          </cell>
          <cell r="P532">
            <v>181034</v>
          </cell>
        </row>
        <row r="533">
          <cell r="B533" t="str">
            <v>SUB-TOTAL : (I)</v>
          </cell>
          <cell r="C533">
            <v>0</v>
          </cell>
          <cell r="D533">
            <v>0</v>
          </cell>
          <cell r="E533">
            <v>0</v>
          </cell>
          <cell r="F533">
            <v>15621953</v>
          </cell>
          <cell r="G533">
            <v>0</v>
          </cell>
          <cell r="H533">
            <v>0</v>
          </cell>
          <cell r="I533">
            <v>0</v>
          </cell>
          <cell r="J533">
            <v>13628</v>
          </cell>
          <cell r="K533">
            <v>0</v>
          </cell>
          <cell r="L533">
            <v>15621953</v>
          </cell>
          <cell r="M533">
            <v>0</v>
          </cell>
          <cell r="N533">
            <v>0</v>
          </cell>
          <cell r="O533">
            <v>0</v>
          </cell>
          <cell r="P533">
            <v>3816326</v>
          </cell>
        </row>
        <row r="534">
          <cell r="A534" t="str">
            <v>J.</v>
          </cell>
          <cell r="B534">
            <v>0</v>
          </cell>
          <cell r="C534">
            <v>0</v>
          </cell>
          <cell r="D534">
            <v>0</v>
          </cell>
          <cell r="E534">
            <v>0</v>
          </cell>
          <cell r="F534">
            <v>0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  <cell r="K534">
            <v>0</v>
          </cell>
          <cell r="L534">
            <v>0</v>
          </cell>
          <cell r="M534">
            <v>0</v>
          </cell>
          <cell r="N534">
            <v>0</v>
          </cell>
          <cell r="O534">
            <v>0</v>
          </cell>
          <cell r="P534">
            <v>0</v>
          </cell>
        </row>
        <row r="536">
          <cell r="A536" t="str">
            <v>J.</v>
          </cell>
          <cell r="B536" t="str">
            <v>U/G CONDUIT BANK</v>
          </cell>
          <cell r="C536">
            <v>0</v>
          </cell>
          <cell r="D536">
            <v>0</v>
          </cell>
          <cell r="E536">
            <v>0</v>
          </cell>
          <cell r="F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</row>
        <row r="537">
          <cell r="A537" t="str">
            <v>J.1.3</v>
          </cell>
          <cell r="B537" t="str">
            <v>_x0000_PVC CONDUIT, THICK WALL, CNS1302 SCH._x0000_B , 4"</v>
          </cell>
          <cell r="C537">
            <v>16500</v>
          </cell>
          <cell r="D537" t="str">
            <v>M</v>
          </cell>
          <cell r="E537">
            <v>128</v>
          </cell>
          <cell r="F537">
            <v>2112000</v>
          </cell>
        </row>
        <row r="538">
          <cell r="A538" t="str">
            <v>J.1</v>
          </cell>
          <cell r="B538" t="str">
            <v>U/G CONDUIT BANK FOR TEL., P/P, CCTV, APS</v>
          </cell>
          <cell r="C538">
            <v>0</v>
          </cell>
          <cell r="D538">
            <v>0</v>
          </cell>
          <cell r="E538">
            <v>0</v>
          </cell>
          <cell r="F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</row>
        <row r="539">
          <cell r="A539" t="str">
            <v>J.1.1</v>
          </cell>
          <cell r="B539" t="str">
            <v xml:space="preserve"> PVC CONDUIT, THICK WALL, CNS1302 SCH. B , 1"</v>
          </cell>
          <cell r="C539">
            <v>800</v>
          </cell>
          <cell r="D539" t="str">
            <v>M</v>
          </cell>
          <cell r="E539">
            <v>16</v>
          </cell>
          <cell r="F539">
            <v>12800</v>
          </cell>
          <cell r="G539">
            <v>0</v>
          </cell>
          <cell r="H539">
            <v>0</v>
          </cell>
          <cell r="I539">
            <v>0.22</v>
          </cell>
          <cell r="J539">
            <v>176</v>
          </cell>
          <cell r="K539">
            <v>16</v>
          </cell>
          <cell r="L539">
            <v>12800</v>
          </cell>
          <cell r="M539">
            <v>0</v>
          </cell>
          <cell r="N539">
            <v>0</v>
          </cell>
          <cell r="O539">
            <v>62</v>
          </cell>
          <cell r="P539">
            <v>49600</v>
          </cell>
        </row>
        <row r="540">
          <cell r="A540" t="str">
            <v>J.1.2</v>
          </cell>
          <cell r="B540" t="str">
            <v xml:space="preserve"> PVC CONDUIT, THICK WALL, CNS1302 SCH. B , 2"</v>
          </cell>
          <cell r="C540">
            <v>22000</v>
          </cell>
          <cell r="D540" t="str">
            <v>M</v>
          </cell>
          <cell r="E540">
            <v>38</v>
          </cell>
          <cell r="F540">
            <v>836000</v>
          </cell>
          <cell r="G540">
            <v>0</v>
          </cell>
          <cell r="H540">
            <v>0</v>
          </cell>
          <cell r="I540">
            <v>0.3</v>
          </cell>
          <cell r="J540">
            <v>6600</v>
          </cell>
          <cell r="K540">
            <v>38</v>
          </cell>
          <cell r="L540">
            <v>836000</v>
          </cell>
          <cell r="M540">
            <v>0</v>
          </cell>
          <cell r="N540">
            <v>0</v>
          </cell>
          <cell r="O540">
            <v>84</v>
          </cell>
          <cell r="P540">
            <v>1848000</v>
          </cell>
        </row>
        <row r="541">
          <cell r="A541" t="str">
            <v>J.1.3</v>
          </cell>
          <cell r="B541" t="str">
            <v xml:space="preserve"> PVC CONDUIT, THICK WALL, CNS1302 SCH. B , 4"</v>
          </cell>
          <cell r="C541">
            <v>16500</v>
          </cell>
          <cell r="D541" t="str">
            <v>M</v>
          </cell>
          <cell r="E541">
            <v>128</v>
          </cell>
          <cell r="F541">
            <v>2112000</v>
          </cell>
          <cell r="G541">
            <v>0</v>
          </cell>
          <cell r="H541">
            <v>0</v>
          </cell>
          <cell r="I541">
            <v>0.43</v>
          </cell>
          <cell r="J541">
            <v>7095</v>
          </cell>
          <cell r="K541">
            <v>128</v>
          </cell>
          <cell r="L541">
            <v>2112000</v>
          </cell>
          <cell r="M541">
            <v>0</v>
          </cell>
          <cell r="N541">
            <v>0</v>
          </cell>
          <cell r="O541">
            <v>120</v>
          </cell>
          <cell r="P541">
            <v>1980000</v>
          </cell>
        </row>
        <row r="542">
          <cell r="A542" t="str">
            <v>J.1.4</v>
          </cell>
          <cell r="B542" t="str">
            <v xml:space="preserve"> PVC CONDUIT, THICK WALL, CNS1302 SCH. B , 6"</v>
          </cell>
          <cell r="C542">
            <v>8000</v>
          </cell>
          <cell r="D542" t="str">
            <v>M</v>
          </cell>
          <cell r="E542">
            <v>242</v>
          </cell>
          <cell r="F542">
            <v>1936000</v>
          </cell>
          <cell r="G542">
            <v>0</v>
          </cell>
          <cell r="H542">
            <v>0</v>
          </cell>
          <cell r="I542">
            <v>0.68</v>
          </cell>
          <cell r="J542">
            <v>5440</v>
          </cell>
          <cell r="K542">
            <v>242</v>
          </cell>
          <cell r="L542">
            <v>1936000</v>
          </cell>
          <cell r="M542">
            <v>0</v>
          </cell>
          <cell r="N542">
            <v>0</v>
          </cell>
          <cell r="O542">
            <v>190</v>
          </cell>
          <cell r="P542">
            <v>1520000</v>
          </cell>
        </row>
        <row r="543">
          <cell r="A543" t="str">
            <v>J.1.5</v>
          </cell>
          <cell r="B543" t="str">
            <v xml:space="preserve"> EXCAVATION</v>
          </cell>
          <cell r="C543">
            <v>7000</v>
          </cell>
          <cell r="D543" t="str">
            <v>M3</v>
          </cell>
          <cell r="E543" t="str">
            <v>M+L</v>
          </cell>
          <cell r="F543" t="str">
            <v>M+L</v>
          </cell>
          <cell r="G543">
            <v>0</v>
          </cell>
          <cell r="H543">
            <v>0</v>
          </cell>
          <cell r="I543">
            <v>0</v>
          </cell>
          <cell r="J543">
            <v>0</v>
          </cell>
          <cell r="K543" t="str">
            <v>M+L</v>
          </cell>
          <cell r="L543" t="str">
            <v>M+L</v>
          </cell>
          <cell r="M543">
            <v>0</v>
          </cell>
          <cell r="N543">
            <v>0</v>
          </cell>
          <cell r="O543">
            <v>60</v>
          </cell>
          <cell r="P543">
            <v>420000</v>
          </cell>
        </row>
        <row r="544">
          <cell r="A544" t="str">
            <v>J.1.6</v>
          </cell>
          <cell r="B544" t="str">
            <v xml:space="preserve"> BACKFILL</v>
          </cell>
          <cell r="C544">
            <v>5100</v>
          </cell>
          <cell r="D544" t="str">
            <v>M3</v>
          </cell>
          <cell r="E544" t="str">
            <v>M+L</v>
          </cell>
          <cell r="F544" t="str">
            <v>M+L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 t="str">
            <v>M+L</v>
          </cell>
          <cell r="L544" t="str">
            <v>M+L</v>
          </cell>
          <cell r="M544">
            <v>0</v>
          </cell>
          <cell r="N544">
            <v>0</v>
          </cell>
          <cell r="O544">
            <v>100</v>
          </cell>
          <cell r="P544">
            <v>510000</v>
          </cell>
        </row>
        <row r="545">
          <cell r="A545" t="str">
            <v>J.1.7</v>
          </cell>
          <cell r="B545" t="str">
            <v xml:space="preserve"> CONCRETE FOR DUCT BANK 2000 PSI</v>
          </cell>
          <cell r="C545">
            <v>1900</v>
          </cell>
          <cell r="D545" t="str">
            <v>M3</v>
          </cell>
          <cell r="E545" t="str">
            <v>M+L</v>
          </cell>
          <cell r="F545" t="str">
            <v>M+L</v>
          </cell>
          <cell r="G545">
            <v>0</v>
          </cell>
          <cell r="H545">
            <v>0</v>
          </cell>
          <cell r="I545">
            <v>0</v>
          </cell>
          <cell r="J545">
            <v>0</v>
          </cell>
          <cell r="K545" t="str">
            <v>M+L</v>
          </cell>
          <cell r="L545" t="str">
            <v>M+L</v>
          </cell>
          <cell r="M545">
            <v>0</v>
          </cell>
          <cell r="N545">
            <v>0</v>
          </cell>
          <cell r="O545">
            <v>1700</v>
          </cell>
          <cell r="P545">
            <v>3230000</v>
          </cell>
        </row>
        <row r="546">
          <cell r="A546" t="str">
            <v>J.1.8</v>
          </cell>
          <cell r="B546" t="str">
            <v xml:space="preserve"> RED COLORED OXIDE</v>
          </cell>
          <cell r="C546">
            <v>17100</v>
          </cell>
          <cell r="D546" t="str">
            <v>KG</v>
          </cell>
          <cell r="E546" t="str">
            <v>M+L</v>
          </cell>
          <cell r="F546" t="str">
            <v>M+L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 t="str">
            <v>M+L</v>
          </cell>
          <cell r="L546" t="str">
            <v>M+L</v>
          </cell>
          <cell r="M546">
            <v>0</v>
          </cell>
          <cell r="N546">
            <v>0</v>
          </cell>
          <cell r="O546">
            <v>60</v>
          </cell>
          <cell r="P546">
            <v>1026000</v>
          </cell>
          <cell r="Q546">
            <v>6089</v>
          </cell>
        </row>
        <row r="547">
          <cell r="A547" t="str">
            <v>J.1.9</v>
          </cell>
          <cell r="B547" t="str">
            <v xml:space="preserve"> DISPOSAL</v>
          </cell>
          <cell r="C547">
            <v>1900</v>
          </cell>
          <cell r="D547" t="str">
            <v>M3</v>
          </cell>
          <cell r="E547" t="str">
            <v>M+L</v>
          </cell>
          <cell r="F547" t="str">
            <v>M+L</v>
          </cell>
          <cell r="G547">
            <v>0</v>
          </cell>
          <cell r="H547">
            <v>0</v>
          </cell>
          <cell r="I547">
            <v>0</v>
          </cell>
          <cell r="J547">
            <v>0</v>
          </cell>
          <cell r="K547" t="str">
            <v>M+L</v>
          </cell>
          <cell r="L547" t="str">
            <v>M+L</v>
          </cell>
          <cell r="M547">
            <v>0</v>
          </cell>
          <cell r="N547">
            <v>0</v>
          </cell>
          <cell r="O547">
            <v>220</v>
          </cell>
          <cell r="P547">
            <v>418000</v>
          </cell>
        </row>
        <row r="548">
          <cell r="A548" t="str">
            <v>J.1.10</v>
          </cell>
          <cell r="B548" t="str">
            <v xml:space="preserve"> FORMWORK</v>
          </cell>
          <cell r="C548">
            <v>5200</v>
          </cell>
          <cell r="D548" t="str">
            <v>M2</v>
          </cell>
          <cell r="E548" t="str">
            <v>M+L</v>
          </cell>
          <cell r="F548" t="str">
            <v>M+L</v>
          </cell>
          <cell r="G548">
            <v>0</v>
          </cell>
          <cell r="H548">
            <v>0</v>
          </cell>
          <cell r="I548">
            <v>0</v>
          </cell>
          <cell r="J548">
            <v>0</v>
          </cell>
          <cell r="K548" t="str">
            <v>M+L</v>
          </cell>
          <cell r="L548" t="str">
            <v>M+L</v>
          </cell>
          <cell r="M548">
            <v>0</v>
          </cell>
          <cell r="N548">
            <v>0</v>
          </cell>
          <cell r="O548">
            <v>360</v>
          </cell>
          <cell r="P548">
            <v>1872000</v>
          </cell>
        </row>
        <row r="549">
          <cell r="A549" t="str">
            <v>J.1.11</v>
          </cell>
          <cell r="B549" t="str">
            <v xml:space="preserve"> RE-BAR</v>
          </cell>
          <cell r="C549">
            <v>36500</v>
          </cell>
          <cell r="D549" t="str">
            <v>KG</v>
          </cell>
          <cell r="E549" t="str">
            <v>M+L</v>
          </cell>
          <cell r="F549" t="str">
            <v>M+L</v>
          </cell>
          <cell r="G549">
            <v>0</v>
          </cell>
          <cell r="H549">
            <v>0</v>
          </cell>
          <cell r="I549">
            <v>0</v>
          </cell>
          <cell r="J549">
            <v>0</v>
          </cell>
          <cell r="K549" t="str">
            <v>M+L</v>
          </cell>
          <cell r="L549" t="str">
            <v>M+L</v>
          </cell>
          <cell r="M549">
            <v>0</v>
          </cell>
          <cell r="N549">
            <v>0</v>
          </cell>
          <cell r="O549">
            <v>16</v>
          </cell>
          <cell r="P549">
            <v>584000</v>
          </cell>
        </row>
        <row r="550">
          <cell r="A550" t="str">
            <v>J.1.12</v>
          </cell>
          <cell r="B550" t="str">
            <v xml:space="preserve"> MAN-HOLE, 2,000 L x 2,000 W x 2,000 D</v>
          </cell>
          <cell r="C550">
            <v>24</v>
          </cell>
          <cell r="D550" t="str">
            <v>SET</v>
          </cell>
          <cell r="E550" t="str">
            <v>M+L</v>
          </cell>
          <cell r="F550" t="str">
            <v>M+L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 t="str">
            <v>M+L</v>
          </cell>
          <cell r="L550" t="str">
            <v>M+L</v>
          </cell>
          <cell r="M550">
            <v>0</v>
          </cell>
          <cell r="N550">
            <v>0</v>
          </cell>
          <cell r="O550">
            <v>65000</v>
          </cell>
          <cell r="P550">
            <v>1560000</v>
          </cell>
        </row>
        <row r="551">
          <cell r="A551" t="str">
            <v>J.1.13</v>
          </cell>
          <cell r="B551" t="str">
            <v xml:space="preserve"> MAN-HOLE, 1,500 L x 1,500 W x 2,000 D</v>
          </cell>
          <cell r="C551">
            <v>0</v>
          </cell>
          <cell r="D551" t="str">
            <v>SET</v>
          </cell>
          <cell r="E551" t="str">
            <v>M+L</v>
          </cell>
          <cell r="F551" t="str">
            <v>M+L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 t="str">
            <v>M+L</v>
          </cell>
          <cell r="L551" t="str">
            <v>M+L</v>
          </cell>
          <cell r="M551">
            <v>0</v>
          </cell>
          <cell r="N551">
            <v>0</v>
          </cell>
          <cell r="O551">
            <v>52000</v>
          </cell>
          <cell r="P551">
            <v>0</v>
          </cell>
        </row>
        <row r="552">
          <cell r="A552" t="str">
            <v>J.1.14</v>
          </cell>
          <cell r="B552" t="str">
            <v xml:space="preserve"> COMPOND FOR WATER SEALING(IN MH.)</v>
          </cell>
          <cell r="C552">
            <v>2500</v>
          </cell>
          <cell r="D552" t="str">
            <v>KG</v>
          </cell>
          <cell r="E552" t="str">
            <v>M+L</v>
          </cell>
          <cell r="F552" t="str">
            <v>M+L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 t="str">
            <v>M+L</v>
          </cell>
          <cell r="L552" t="str">
            <v>M+L</v>
          </cell>
          <cell r="M552">
            <v>0</v>
          </cell>
          <cell r="N552">
            <v>0</v>
          </cell>
          <cell r="O552">
            <v>200</v>
          </cell>
          <cell r="P552">
            <v>500000</v>
          </cell>
        </row>
        <row r="553">
          <cell r="B553" t="str">
            <v>SUB-TOTAL : (J.1)</v>
          </cell>
          <cell r="C553">
            <v>0</v>
          </cell>
          <cell r="D553">
            <v>0</v>
          </cell>
          <cell r="E553">
            <v>0</v>
          </cell>
          <cell r="F553">
            <v>4896800</v>
          </cell>
          <cell r="G553">
            <v>0</v>
          </cell>
          <cell r="H553">
            <v>0</v>
          </cell>
          <cell r="I553">
            <v>0</v>
          </cell>
          <cell r="J553">
            <v>19311</v>
          </cell>
          <cell r="K553">
            <v>0</v>
          </cell>
          <cell r="L553">
            <v>4896800</v>
          </cell>
          <cell r="M553">
            <v>0</v>
          </cell>
          <cell r="N553">
            <v>0</v>
          </cell>
          <cell r="O553">
            <v>0</v>
          </cell>
          <cell r="P553">
            <v>15517600</v>
          </cell>
        </row>
        <row r="555">
          <cell r="A555" t="str">
            <v>J.2</v>
          </cell>
          <cell r="B555" t="str">
            <v>U/G CONDUIT BANK FOR TEL., P/P, CCTV, APS</v>
          </cell>
          <cell r="C555">
            <v>0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0.22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</row>
        <row r="556">
          <cell r="A556" t="str">
            <v>J.2.1</v>
          </cell>
          <cell r="B556" t="str">
            <v xml:space="preserve"> PVC CONDUIT, THICK WALL, CNS1302 SCH. B , 1"</v>
          </cell>
          <cell r="C556">
            <v>1000</v>
          </cell>
          <cell r="D556" t="str">
            <v>M</v>
          </cell>
          <cell r="E556">
            <v>16</v>
          </cell>
          <cell r="F556">
            <v>16000</v>
          </cell>
          <cell r="G556">
            <v>0</v>
          </cell>
          <cell r="H556">
            <v>0</v>
          </cell>
          <cell r="I556">
            <v>0.22</v>
          </cell>
          <cell r="J556">
            <v>220</v>
          </cell>
          <cell r="K556">
            <v>16</v>
          </cell>
          <cell r="L556">
            <v>16000</v>
          </cell>
          <cell r="M556">
            <v>0</v>
          </cell>
          <cell r="N556">
            <v>0</v>
          </cell>
          <cell r="O556">
            <v>62</v>
          </cell>
          <cell r="P556">
            <v>62000</v>
          </cell>
        </row>
        <row r="557">
          <cell r="A557" t="str">
            <v>J.2.2</v>
          </cell>
          <cell r="B557" t="str">
            <v xml:space="preserve"> PVC CONDUIT, THICK WALL, CNS1302 SCH. B , 2"</v>
          </cell>
          <cell r="C557">
            <v>26000</v>
          </cell>
          <cell r="D557" t="str">
            <v>M</v>
          </cell>
          <cell r="E557">
            <v>38</v>
          </cell>
          <cell r="F557">
            <v>988000</v>
          </cell>
          <cell r="G557">
            <v>0</v>
          </cell>
          <cell r="H557">
            <v>0</v>
          </cell>
          <cell r="I557">
            <v>0.3</v>
          </cell>
          <cell r="J557">
            <v>7800</v>
          </cell>
          <cell r="K557">
            <v>38</v>
          </cell>
          <cell r="L557">
            <v>988000</v>
          </cell>
          <cell r="M557">
            <v>0</v>
          </cell>
          <cell r="N557">
            <v>0</v>
          </cell>
          <cell r="O557">
            <v>84</v>
          </cell>
          <cell r="P557">
            <v>2184000</v>
          </cell>
        </row>
        <row r="558">
          <cell r="A558" t="str">
            <v>J.2.3</v>
          </cell>
          <cell r="B558" t="str">
            <v xml:space="preserve"> EXCAVATION</v>
          </cell>
          <cell r="C558">
            <v>3500</v>
          </cell>
          <cell r="D558" t="str">
            <v>M3</v>
          </cell>
          <cell r="E558" t="str">
            <v>M+L</v>
          </cell>
          <cell r="F558" t="str">
            <v>M+L</v>
          </cell>
          <cell r="G558">
            <v>0</v>
          </cell>
          <cell r="H558">
            <v>0</v>
          </cell>
          <cell r="I558">
            <v>0</v>
          </cell>
          <cell r="J558">
            <v>0</v>
          </cell>
          <cell r="K558" t="str">
            <v>M+L</v>
          </cell>
          <cell r="L558" t="str">
            <v>M+L</v>
          </cell>
          <cell r="M558">
            <v>0</v>
          </cell>
          <cell r="N558">
            <v>0</v>
          </cell>
          <cell r="O558">
            <v>60</v>
          </cell>
          <cell r="P558">
            <v>210000</v>
          </cell>
        </row>
        <row r="559">
          <cell r="A559" t="str">
            <v>J.2.4</v>
          </cell>
          <cell r="B559" t="str">
            <v xml:space="preserve"> BACKFILL</v>
          </cell>
          <cell r="C559">
            <v>2550</v>
          </cell>
          <cell r="D559" t="str">
            <v>M3</v>
          </cell>
          <cell r="E559" t="str">
            <v>M+L</v>
          </cell>
          <cell r="F559" t="str">
            <v>M+L</v>
          </cell>
          <cell r="G559">
            <v>0</v>
          </cell>
          <cell r="H559">
            <v>0</v>
          </cell>
          <cell r="I559">
            <v>0</v>
          </cell>
          <cell r="J559">
            <v>0</v>
          </cell>
          <cell r="K559" t="str">
            <v>M+L</v>
          </cell>
          <cell r="L559" t="str">
            <v>M+L</v>
          </cell>
          <cell r="M559">
            <v>0</v>
          </cell>
          <cell r="N559">
            <v>0</v>
          </cell>
          <cell r="O559">
            <v>100</v>
          </cell>
          <cell r="P559">
            <v>255000</v>
          </cell>
        </row>
        <row r="560">
          <cell r="A560" t="str">
            <v>J.2.5</v>
          </cell>
          <cell r="B560" t="str">
            <v xml:space="preserve"> CONCRETE FOR DUCT BANK 2000 PSI</v>
          </cell>
          <cell r="C560">
            <v>950</v>
          </cell>
          <cell r="D560" t="str">
            <v>M3</v>
          </cell>
          <cell r="E560" t="str">
            <v>M+L</v>
          </cell>
          <cell r="F560" t="str">
            <v>M+L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 t="str">
            <v>M+L</v>
          </cell>
          <cell r="L560" t="str">
            <v>M+L</v>
          </cell>
          <cell r="M560">
            <v>0</v>
          </cell>
          <cell r="N560">
            <v>0</v>
          </cell>
          <cell r="O560">
            <v>1700</v>
          </cell>
          <cell r="P560">
            <v>1615000</v>
          </cell>
        </row>
        <row r="561">
          <cell r="A561" t="str">
            <v>J.2.6</v>
          </cell>
          <cell r="B561" t="str">
            <v xml:space="preserve"> RED COLORED OXIDE</v>
          </cell>
          <cell r="C561">
            <v>8550</v>
          </cell>
          <cell r="D561" t="str">
            <v>KG</v>
          </cell>
          <cell r="E561" t="str">
            <v>M+L</v>
          </cell>
          <cell r="F561" t="str">
            <v>M+L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 t="str">
            <v>M+L</v>
          </cell>
          <cell r="L561" t="str">
            <v>M+L</v>
          </cell>
          <cell r="M561">
            <v>0</v>
          </cell>
          <cell r="N561">
            <v>0</v>
          </cell>
          <cell r="O561">
            <v>60</v>
          </cell>
          <cell r="P561">
            <v>513000</v>
          </cell>
        </row>
        <row r="562">
          <cell r="A562" t="str">
            <v>J.2.7</v>
          </cell>
          <cell r="B562" t="str">
            <v xml:space="preserve"> DISPOSAL</v>
          </cell>
          <cell r="C562">
            <v>950</v>
          </cell>
          <cell r="D562" t="str">
            <v>M3</v>
          </cell>
          <cell r="E562" t="str">
            <v>M+L</v>
          </cell>
          <cell r="F562" t="str">
            <v>M+L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 t="str">
            <v>M+L</v>
          </cell>
          <cell r="L562" t="str">
            <v>M+L</v>
          </cell>
          <cell r="M562">
            <v>0</v>
          </cell>
          <cell r="N562">
            <v>0</v>
          </cell>
          <cell r="O562">
            <v>220</v>
          </cell>
          <cell r="P562">
            <v>209000</v>
          </cell>
        </row>
        <row r="563">
          <cell r="A563" t="str">
            <v>J.2.8</v>
          </cell>
          <cell r="B563" t="str">
            <v xml:space="preserve"> FORMWORK</v>
          </cell>
          <cell r="C563">
            <v>2000</v>
          </cell>
          <cell r="D563" t="str">
            <v>M2</v>
          </cell>
          <cell r="E563" t="str">
            <v>M+L</v>
          </cell>
          <cell r="F563" t="str">
            <v>M+L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 t="str">
            <v>M+L</v>
          </cell>
          <cell r="L563" t="str">
            <v>M+L</v>
          </cell>
          <cell r="M563">
            <v>0</v>
          </cell>
          <cell r="N563">
            <v>0</v>
          </cell>
          <cell r="O563">
            <v>360</v>
          </cell>
          <cell r="P563">
            <v>720000</v>
          </cell>
        </row>
        <row r="564">
          <cell r="A564" t="str">
            <v>J.2.9</v>
          </cell>
          <cell r="B564" t="str">
            <v xml:space="preserve"> RE-BAR</v>
          </cell>
          <cell r="C564">
            <v>18250</v>
          </cell>
          <cell r="D564" t="str">
            <v>KG</v>
          </cell>
          <cell r="E564" t="str">
            <v>M+L</v>
          </cell>
          <cell r="F564" t="str">
            <v>M+L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 t="str">
            <v>M+L</v>
          </cell>
          <cell r="L564" t="str">
            <v>M+L</v>
          </cell>
          <cell r="M564">
            <v>0</v>
          </cell>
          <cell r="N564">
            <v>0</v>
          </cell>
          <cell r="O564">
            <v>16</v>
          </cell>
          <cell r="P564">
            <v>292000</v>
          </cell>
        </row>
        <row r="565">
          <cell r="A565" t="str">
            <v>J.2.10</v>
          </cell>
          <cell r="B565" t="str">
            <v xml:space="preserve"> MAN-HOLE, (與儀控共用)</v>
          </cell>
          <cell r="C565">
            <v>0</v>
          </cell>
          <cell r="D565" t="str">
            <v>SET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</row>
        <row r="566">
          <cell r="A566" t="str">
            <v>J.2.11</v>
          </cell>
          <cell r="B566" t="str">
            <v xml:space="preserve"> HAND HOLE, 1200Lx1000Wx1200D</v>
          </cell>
          <cell r="C566">
            <v>7</v>
          </cell>
          <cell r="D566" t="str">
            <v>SET</v>
          </cell>
          <cell r="E566" t="str">
            <v>M+L</v>
          </cell>
          <cell r="F566" t="str">
            <v>M+L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 t="str">
            <v>M+L</v>
          </cell>
          <cell r="L566" t="str">
            <v>M+L</v>
          </cell>
          <cell r="M566">
            <v>0</v>
          </cell>
          <cell r="N566">
            <v>0</v>
          </cell>
          <cell r="O566">
            <v>18000</v>
          </cell>
          <cell r="P566">
            <v>126000</v>
          </cell>
        </row>
        <row r="567">
          <cell r="A567" t="str">
            <v>J.2.12</v>
          </cell>
          <cell r="B567" t="str">
            <v xml:space="preserve"> COMPOND FOR WATER SEALING(IN MH.)</v>
          </cell>
          <cell r="C567">
            <v>1250</v>
          </cell>
          <cell r="D567" t="str">
            <v>KG</v>
          </cell>
          <cell r="E567" t="str">
            <v>M+L</v>
          </cell>
          <cell r="F567" t="str">
            <v>M+L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 t="str">
            <v>M+L</v>
          </cell>
          <cell r="L567" t="str">
            <v>M+L</v>
          </cell>
          <cell r="M567">
            <v>0</v>
          </cell>
          <cell r="N567">
            <v>0</v>
          </cell>
          <cell r="O567">
            <v>200</v>
          </cell>
          <cell r="P567">
            <v>250000</v>
          </cell>
        </row>
        <row r="568">
          <cell r="A568" t="str">
            <v>ALT-3</v>
          </cell>
          <cell r="B568" t="str">
            <v>SUB-TOTAL : (J.2)</v>
          </cell>
          <cell r="C568">
            <v>0</v>
          </cell>
          <cell r="D568">
            <v>0</v>
          </cell>
          <cell r="E568">
            <v>0</v>
          </cell>
          <cell r="F568">
            <v>1004000</v>
          </cell>
          <cell r="G568">
            <v>0</v>
          </cell>
          <cell r="H568">
            <v>0</v>
          </cell>
          <cell r="I568">
            <v>0</v>
          </cell>
          <cell r="J568">
            <v>8020</v>
          </cell>
          <cell r="K568">
            <v>0</v>
          </cell>
          <cell r="L568">
            <v>1004000</v>
          </cell>
          <cell r="M568">
            <v>0</v>
          </cell>
          <cell r="N568">
            <v>0</v>
          </cell>
          <cell r="O568">
            <v>0</v>
          </cell>
          <cell r="P568">
            <v>6436000</v>
          </cell>
        </row>
        <row r="569"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</row>
        <row r="570">
          <cell r="B570" t="str">
            <v>SUB-TOTAL : (J)</v>
          </cell>
          <cell r="C570">
            <v>0</v>
          </cell>
          <cell r="D570">
            <v>0</v>
          </cell>
          <cell r="E570">
            <v>0</v>
          </cell>
          <cell r="F570">
            <v>5900800</v>
          </cell>
          <cell r="G570">
            <v>0</v>
          </cell>
          <cell r="H570">
            <v>0</v>
          </cell>
          <cell r="I570">
            <v>0</v>
          </cell>
          <cell r="J570">
            <v>27331</v>
          </cell>
          <cell r="K570">
            <v>0</v>
          </cell>
          <cell r="L570">
            <v>5900800</v>
          </cell>
          <cell r="M570">
            <v>0</v>
          </cell>
          <cell r="N570">
            <v>0</v>
          </cell>
          <cell r="O570">
            <v>0</v>
          </cell>
          <cell r="P570">
            <v>21953600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/>
      <sheetData sheetId="515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 refreshError="1"/>
      <sheetData sheetId="583"/>
      <sheetData sheetId="584"/>
      <sheetData sheetId="585"/>
      <sheetData sheetId="586" refreshError="1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 refreshError="1"/>
      <sheetData sheetId="614" refreshError="1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/>
      <sheetData sheetId="650"/>
      <sheetData sheetId="65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MCT"/>
      <sheetName val="MTP"/>
      <sheetName val="MTP1"/>
      <sheetName val="mau-04"/>
      <sheetName val="mau-05"/>
      <sheetName val="Sheet2"/>
      <sheetName val="Sheet3"/>
      <sheetName val="Sheet4"/>
      <sheetName val="XL4Poppy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u_lieu"/>
      <sheetName val="Sheet1"/>
      <sheetName val="Tong_gia"/>
      <sheetName val="Chi_tiet_gia"/>
      <sheetName val="KL_dao_Lap_dat"/>
      <sheetName val="THKP_don_gia_chao"/>
      <sheetName val="Tong_GT_khac_Pbo_vao_GT"/>
      <sheetName val="THKP_XL_Khac"/>
      <sheetName val="Lan_trai_tam"/>
      <sheetName val="Chuyen_quan"/>
      <sheetName val="Den_bu"/>
      <sheetName val="VL_NC_M_XL_khac"/>
      <sheetName val="BT_cot_thep"/>
      <sheetName val="KL_cot_thep"/>
      <sheetName val="Dap_Dat"/>
      <sheetName val="Tinh_CT_dao_dat_Luu"/>
      <sheetName val="Tinh_CT_dao_dat"/>
      <sheetName val="Chi_tiet_cot_pha"/>
      <sheetName val="Chiet_tinh_don_gia"/>
      <sheetName val="Don_gia_VCTC"/>
      <sheetName val="Gia_HTXL+VC"/>
      <sheetName val="XL4Poppy"/>
      <sheetName val="Bang ve"/>
      <sheetName val="Bang tong ke"/>
      <sheetName val="Liet ke vat tu"/>
      <sheetName val="Solieu"/>
      <sheetName val="TMC"/>
      <sheetName val="TMDT"/>
      <sheetName val="GiaQuyen"/>
      <sheetName val="tong hop"/>
      <sheetName val="TONG"/>
      <sheetName val="THXL"/>
      <sheetName val="GT"/>
      <sheetName val="chitiet"/>
      <sheetName val="DG"/>
      <sheetName val="ThuHoiVT"/>
      <sheetName val="vc"/>
      <sheetName val="VCDD"/>
      <sheetName val="THXL-tr"/>
      <sheetName val="CT_tram"/>
      <sheetName val="TK"/>
      <sheetName val="bu"/>
      <sheetName val="bu-tr"/>
      <sheetName val="klth"/>
      <sheetName val="vtthuhoi"/>
      <sheetName val="tram1x25"/>
      <sheetName val="tram1x50"/>
      <sheetName val="tram3x25"/>
      <sheetName val="tram250"/>
      <sheetName val="tram160"/>
      <sheetName val="kldd2"/>
      <sheetName val="kldd1"/>
      <sheetName val="pp3p_NC"/>
      <sheetName val="pp3p "/>
      <sheetName val="pp1p"/>
      <sheetName val="pphtABC"/>
      <sheetName val="pphtAV"/>
      <sheetName val="TienLuong"/>
      <sheetName val="00000000"/>
      <sheetName val="10000000"/>
      <sheetName val="Thang02"/>
      <sheetName val="Thang03"/>
      <sheetName val="thang04"/>
      <sheetName val="Sheet2"/>
      <sheetName val="Sheet3"/>
      <sheetName val="Sheet4"/>
      <sheetName val="Sheet5"/>
      <sheetName val="XL4Test5"/>
      <sheetName val="THTN"/>
      <sheetName val="DT0156"/>
      <sheetName val="CL0156"/>
      <sheetName val="DT0559"/>
      <sheetName val="CL0559"/>
      <sheetName val="DT0720"/>
      <sheetName val="CL0720"/>
      <sheetName val="DT0829"/>
      <sheetName val="CL0829"/>
      <sheetName val="DT0998"/>
      <sheetName val="CL0998"/>
      <sheetName val="TN01"/>
      <sheetName val="DT1110"/>
      <sheetName val="CL1110"/>
      <sheetName val="DT1207"/>
      <sheetName val="CL1027"/>
      <sheetName val="DT1253"/>
      <sheetName val="CL1253"/>
      <sheetName val="DT1472"/>
      <sheetName val="CL1472"/>
      <sheetName val="DT1595"/>
      <sheetName val="CL1595"/>
      <sheetName val="DT1797"/>
      <sheetName val="CL1797"/>
      <sheetName val="DT1850"/>
      <sheetName val="CL1850"/>
      <sheetName val="DT1924"/>
      <sheetName val="CL1924"/>
      <sheetName val="TN12"/>
      <sheetName val="DT2009"/>
      <sheetName val="CL2009"/>
      <sheetName val="DT2828"/>
      <sheetName val="CL2828"/>
      <sheetName val="DT2895"/>
      <sheetName val="CL2895"/>
      <sheetName val="DT2978"/>
      <sheetName val="CL2978"/>
      <sheetName val="TN23"/>
      <sheetName val="DT3080"/>
      <sheetName val="CL3080"/>
      <sheetName val="DT3235"/>
      <sheetName val="CL3235"/>
      <sheetName val="DT3440"/>
      <sheetName val="CL3440"/>
      <sheetName val="DT3536"/>
      <sheetName val="CL3536"/>
      <sheetName val="DT3625"/>
      <sheetName val="CL3625"/>
      <sheetName val="DT3680"/>
      <sheetName val="CL3680"/>
      <sheetName val="DT3714"/>
      <sheetName val="CL3714"/>
      <sheetName val="DT3730"/>
      <sheetName val="CL3730"/>
      <sheetName val="DT3976"/>
      <sheetName val="CL3976"/>
      <sheetName val="TN34"/>
      <sheetName val="DT4084"/>
      <sheetName val="CL4084"/>
      <sheetName val="DT4172"/>
      <sheetName val="CL4172"/>
      <sheetName val="DT4386"/>
      <sheetName val="CL4386"/>
      <sheetName val="DT4492"/>
      <sheetName val="CL4492"/>
      <sheetName val="DT4509"/>
      <sheetName val="CL4509"/>
      <sheetName val="DT4680"/>
      <sheetName val="CL4680"/>
      <sheetName val="DT4792"/>
      <sheetName val="CL4792"/>
      <sheetName val="DT4974"/>
      <sheetName val="CL4974"/>
      <sheetName val="TN45"/>
      <sheetName val="DT5435"/>
      <sheetName val="CL5435"/>
      <sheetName val="DT5578"/>
      <sheetName val="CL5578"/>
      <sheetName val="DT5679"/>
      <sheetName val="CL5679"/>
      <sheetName val="DT5786"/>
      <sheetName val="CL5786"/>
      <sheetName val="TN56"/>
      <sheetName val="DT6031"/>
      <sheetName val="CL6031"/>
      <sheetName val="DT6463"/>
      <sheetName val="CL6463"/>
      <sheetName val="DT6653"/>
      <sheetName val="CL6653"/>
      <sheetName val="DT6676"/>
      <sheetName val="CL6676"/>
      <sheetName val="DT6803"/>
      <sheetName val="CL6803"/>
      <sheetName val="DT6918"/>
      <sheetName val="CL6918"/>
      <sheetName val="TN67"/>
      <sheetName val="DT7067"/>
      <sheetName val="CL7067"/>
      <sheetName val="DT7181"/>
      <sheetName val="CL7181"/>
      <sheetName val="DT7263"/>
      <sheetName val="CL7263"/>
      <sheetName val="DT7547"/>
      <sheetName val="CL7547"/>
      <sheetName val="DT7786"/>
      <sheetName val="CL7786"/>
      <sheetName val="DT7806"/>
      <sheetName val="CL7806"/>
      <sheetName val="DT7961"/>
      <sheetName val="CL7961"/>
      <sheetName val="TN78"/>
      <sheetName val="DT8118"/>
      <sheetName val="CL8118"/>
      <sheetName val="DT8163"/>
      <sheetName val="CL8163"/>
      <sheetName val="DT8391"/>
      <sheetName val="CL8391"/>
      <sheetName val="DT8654"/>
      <sheetName val="CL8654"/>
      <sheetName val="TN8C"/>
      <sheetName val="XLCau1"/>
      <sheetName val="DTCAU1"/>
      <sheetName val="CLCau1"/>
      <sheetName val="XLCau3"/>
      <sheetName val="DTCAU3"/>
      <sheetName val="CLCau3"/>
      <sheetName val="CVC"/>
      <sheetName val="CVCda"/>
      <sheetName val="Hung"/>
      <sheetName val="Dau"/>
      <sheetName val="Doan"/>
      <sheetName val="Xanh"/>
      <sheetName val="Tri"/>
      <sheetName val="Chuong"/>
      <sheetName val="Hue"/>
      <sheetName val="Tien"/>
      <sheetName val="Sanh"/>
      <sheetName val="Phuc"/>
      <sheetName val="Hai"/>
      <sheetName val="Chau"/>
      <sheetName val="Lien"/>
      <sheetName val="Trieu"/>
      <sheetName val="Huong"/>
      <sheetName val="Canh"/>
      <sheetName val="Bao"/>
      <sheetName val="Kim"/>
      <sheetName val="Son"/>
      <sheetName val="Phuong"/>
      <sheetName val="Nga"/>
      <sheetName val="TSDL"/>
      <sheetName val="toketoanCND MSTS"/>
      <sheetName val="TSKH"/>
      <sheetName val="BIA HUDA CHAI"/>
      <sheetName val="BIA HUDA LON"/>
      <sheetName val="BIA SG 450"/>
      <sheetName val="BIA SG 330"/>
      <sheetName val="BIA HENIKEN 330"/>
      <sheetName val="BG SUNNY 100g"/>
      <sheetName val="BG SUNNY 200g"/>
      <sheetName val="BG MEO 500g"/>
      <sheetName val="BG SOPHA 200g"/>
      <sheetName val="BG SUNNEW 100g"/>
      <sheetName val="BG SUNNEW 200g"/>
      <sheetName val="BG SUNNEW 500g"/>
      <sheetName val="BG ISO 400g "/>
      <sheetName val="BG ISO 180g"/>
      <sheetName val="PIN DEN CON VOI"/>
      <sheetName val="LOP OTO 500-12"/>
      <sheetName val="LOP OTO 700-16"/>
      <sheetName val="LOP OTO 840-15"/>
      <sheetName val="LOP OTO 900-20 DN"/>
      <sheetName val="LOP OTO 1000-20 DN"/>
      <sheetName val="LOP OTO 1100-20 DN"/>
      <sheetName val="LOP OTO 1200-20 DN"/>
      <sheetName val="LOP SIAM 900"/>
      <sheetName val="LOP SIAM 1000"/>
      <sheetName val="LOP SIAM 1100"/>
      <sheetName val="SAM OTO 1000-20 DN"/>
      <sheetName val="SAM OTO 1100-20 DN"/>
      <sheetName val="SAM OTO 1200-20 DN"/>
      <sheetName val="YEM OTO 1100-20"/>
      <sheetName val="YEM OTO 1200-20"/>
      <sheetName val="ACQUY 50 A"/>
      <sheetName val="ACQUY 70 A"/>
      <sheetName val="ACQUY 100 A"/>
      <sheetName val="ACQUY 120 A"/>
      <sheetName val="ACQUY 150 A"/>
      <sheetName val="ACQUY 200 A"/>
      <sheetName val="TL BASTOR"/>
      <sheetName val="TL ERA DO"/>
      <sheetName val="TL ERA XANH"/>
      <sheetName val="TL NGUA TRANG"/>
      <sheetName val="TL DALAT DO"/>
      <sheetName val="TL DA LAT XANH"/>
      <sheetName val="TL BLU XANH"/>
      <sheetName val="Tl CHO LON"/>
      <sheetName val="MI TALIFOOD"/>
      <sheetName val="MI  SAFOOD"/>
      <sheetName val="PHO BO GA"/>
      <sheetName val="MI BO RAU THOM"/>
      <sheetName val="MI  30 GOI"/>
      <sheetName val="MI BO BIT TET"/>
      <sheetName val="MI LAU THAI"/>
      <sheetName val="MI PH DONG DO"/>
      <sheetName val="NHUA LA PHONG "/>
      <sheetName val="KEO XOP CHANH"/>
      <sheetName val="SAT  4"/>
      <sheetName val="SAT 6"/>
      <sheetName val="SAT 8"/>
      <sheetName val="SAT 10"/>
      <sheetName val="SAT 12"/>
      <sheetName val="THEP BUOC"/>
      <sheetName val="KEM GAI"/>
      <sheetName val="THEP LUOI B40"/>
      <sheetName val="NHOM LA"/>
      <sheetName val="CAN N 5 LIT"/>
      <sheetName val="CAN N 20 LIT"/>
      <sheetName val="CAN N 30 LIT"/>
      <sheetName val="NI LONG (VAI N PVC)"/>
      <sheetName val="N- RUA SUMMER"/>
      <sheetName val="N- RUA SUPER 500 ml"/>
      <sheetName val="N- RUA TLONG"/>
      <sheetName val="DAY DIEN BOC PVC "/>
      <sheetName val="VO (GIAY TRANG)"/>
      <sheetName val="TON KEM"/>
      <sheetName val="QUAT TREO TUONG"/>
      <sheetName val="SUA DAC DD"/>
      <sheetName val="SUATUOI CO DUONG"/>
      <sheetName val="SUA PN XANH"/>
      <sheetName val="SUA ONG THO DO"/>
      <sheetName val="SUA BOT RILAC NGOT"/>
      <sheetName val="SUA  BOT RILAC MAN"/>
      <sheetName val="SUA PHINO"/>
      <sheetName val="SUA BOT 1,2,3"/>
      <sheetName val="MILO 200g"/>
      <sheetName val="MILO HOP 300g"/>
      <sheetName val="MILO 400g"/>
      <sheetName val="NUOC SAM YEN"/>
      <sheetName val="CAFE NET 20 goi"/>
      <sheetName val="CAFE NET 50 goi"/>
      <sheetName val="PTDG"/>
      <sheetName val="DGTHDC"/>
      <sheetName val="GM"/>
      <sheetName val="GVL"/>
      <sheetName val="GNC"/>
      <sheetName val="DKTT"/>
      <sheetName val="CTPTTC"/>
      <sheetName val="NC"/>
      <sheetName val="DIEN GIAI KL"/>
      <sheetName val="KLTHEP"/>
      <sheetName val="KL DUONG GOM"/>
      <sheetName val="Sheet19"/>
      <sheetName val="TGTHUC HIEN"/>
      <sheetName val="KLLK THUC HIEN"/>
      <sheetName val="GTNTTTD1"/>
      <sheetName val="DGTHT"/>
      <sheetName val="PTCT MUONG"/>
      <sheetName val="DGTH MUONG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XXXXXXXX"/>
      <sheetName val="KL_dak_Lap_dat"/>
      <sheetName val="THCTANG"/>
      <sheetName val="TBHBOI"/>
      <sheetName val="DHKK2"/>
      <sheetName val="MOC"/>
      <sheetName val="TB"/>
      <sheetName val="THCPK"/>
      <sheetName val="THDT"/>
      <sheetName val="NHAN"/>
      <sheetName val="00000001"/>
      <sheetName val="VL_NC_溼_XL_khac"/>
      <sheetName val="ct luong "/>
      <sheetName val="Nhap 6T"/>
      <sheetName val="baocaochinh(qui1.05) (DC)"/>
      <sheetName val="Ctuluongq.1.05"/>
      <sheetName val="BANG PHAN BO qui1.05(DC)"/>
      <sheetName val="BANG PHAN BO quiII.05"/>
      <sheetName val="bao cac cinh Qui II-2005"/>
      <sheetName val="1"/>
      <sheetName val="TN NEW"/>
      <sheetName val="285"/>
      <sheetName val="phangoithau"/>
      <sheetName val="TDT"/>
      <sheetName val="THCPXD"/>
      <sheetName val="cpkhac"/>
      <sheetName val="CP CBSX"/>
      <sheetName val="TN CT"/>
      <sheetName val="VLNCMTC TN"/>
      <sheetName val="CT day dan su phu kien"/>
      <sheetName val="CT xa - tiep dia"/>
      <sheetName val="THEP HINH"/>
      <sheetName val="CT cot"/>
      <sheetName val="Ct BT mong"/>
      <sheetName val="DatDao"/>
      <sheetName val="K LUONG duong day"/>
      <sheetName val="TH CTO"/>
      <sheetName val="VL-NC CTo"/>
      <sheetName val="CT cong to"/>
      <sheetName val="KL CONG TO"/>
      <sheetName val="VL DAU THAU"/>
      <sheetName val="TH DZ0,4"/>
      <sheetName val="TT"/>
      <sheetName val="VL-NC DZ0,4"/>
      <sheetName val="TH THAO DO"/>
      <sheetName val="VL-NC-MTC thao do"/>
      <sheetName val="CT THAO DO"/>
      <sheetName val="KL Thao Do"/>
      <sheetName val="vtôiuhoi"/>
      <sheetName val="Phuc Hung "/>
      <sheetName val="Quang An I (3)"/>
      <sheetName val="Quang An I (2)"/>
      <sheetName val="Quang An I"/>
      <sheetName val="Long An (3)"/>
      <sheetName val="Long An (2)"/>
      <sheetName val="Long An"/>
      <sheetName val="Thanh Hung"/>
      <sheetName val="Giai Duc"/>
      <sheetName val="Tan Hoa"/>
      <sheetName val="XMXD Thong Nhat (2)"/>
      <sheetName val="XMXD Thong Nhat"/>
      <sheetName val="Viet Thai (2)"/>
      <sheetName val="Viet Thai"/>
      <sheetName val="The Quang  (3)"/>
      <sheetName val="The Quang  (2)"/>
      <sheetName val="The Quang "/>
      <sheetName val="Mong Phong"/>
      <sheetName val="KL_cot[thep"/>
      <sheetName val="Manh quang"/>
      <sheetName val="Minh chinh"/>
      <sheetName val="Ynghua"/>
      <sheetName val="Kien Dat (2)"/>
      <sheetName val="Kien Dat"/>
      <sheetName val="Khoa Dien"/>
      <sheetName val="Vi Tan"/>
      <sheetName val="INOUE "/>
      <sheetName val="EAGLE (2)"/>
      <sheetName val="EAGLE"/>
      <sheetName val="Lifan-Zhuoli"/>
      <sheetName val="Dong Thap (2)"/>
      <sheetName val="Dong Thap"/>
      <sheetName val="CKCX TLong"/>
      <sheetName val="Tong hop TT"/>
      <sheetName val="CK120"/>
      <sheetName val="CKCX1 (3)"/>
      <sheetName val="CKCX1 (2)"/>
      <sheetName val="CKCX1"/>
      <sheetName val="SON NAM"/>
      <sheetName val="LFTS"/>
      <sheetName val="Le long"/>
      <sheetName val="TRA"/>
      <sheetName val="Amoro"/>
      <sheetName val="Thien phuc"/>
      <sheetName val="DCCKXK"/>
      <sheetName val="TOAN LUC (Moi)"/>
      <sheetName val="TOAN LUC"/>
      <sheetName val="XL Dong Anh"/>
      <sheetName val="BORAMTEK"/>
      <sheetName val="A LONG"/>
      <sheetName val="DAI MO"/>
      <sheetName val="Thien Ngoc An"/>
      <sheetName val="Sheang nil"/>
      <sheetName val="XCD (2)"/>
      <sheetName val="Meinfa (2)"/>
      <sheetName val="Meinfa"/>
      <sheetName val="THXM-tr"/>
      <sheetName val="pp3x!"/>
      <sheetName val="K,DTt5-6"/>
      <sheetName val="K,DTt7-11"/>
      <sheetName val="K,DTt5-6 (2)"/>
      <sheetName val="K,DTt7-11 (2)"/>
      <sheetName val="BIA HUD_x0001_ LON"/>
      <sheetName val="KH-Q1,Q2,01"/>
      <sheetName val="Chart1"/>
      <sheetName val="TDTH"/>
      <sheetName val=""/>
      <sheetName val="T1"/>
      <sheetName val="PTT1"/>
      <sheetName val="pT12"/>
      <sheetName val="Sua"/>
      <sheetName val="TT661"/>
      <sheetName val="T661-2"/>
      <sheetName val="T661"/>
      <sheetName val="bdkdt"/>
      <sheetName val="၃hi_tiet_cot_pha"/>
      <sheetName val="giathanh1"/>
      <sheetName val="Tinh_CT__x0003__x0000_o_dat"/>
      <sheetName val="Vat tu"/>
      <sheetName val="Tong_GT_khac_Pbo_v!n_GT"/>
      <sheetName val="nhot1"/>
      <sheetName val="nhot0.8"/>
      <sheetName val="nhot0,7"/>
      <sheetName val="F020"/>
      <sheetName val="R020-4"/>
      <sheetName val="R020-6"/>
      <sheetName val="F100"/>
      <sheetName val="R100-4"/>
      <sheetName val="R100-6"/>
      <sheetName val="F200"/>
      <sheetName val="R200-4"/>
      <sheetName val="R200-6"/>
      <sheetName val="F300"/>
      <sheetName val="R300-4"/>
      <sheetName val="R300-6"/>
      <sheetName val="F300VN"/>
      <sheetName val="R300-4VN"/>
      <sheetName val="R300-6VN"/>
      <sheetName val="F400"/>
      <sheetName val="R400-4"/>
      <sheetName val="R400-6"/>
      <sheetName val="90-100-SPACY"/>
      <sheetName val="SAM25-50"/>
      <sheetName val="SAM75"/>
      <sheetName val="nhot1-ES"/>
      <sheetName val="nhot 0,8-ES"/>
      <sheetName val="sen AP 428"/>
      <sheetName val="sen AP420"/>
      <sheetName val="sen YBN 428"/>
      <sheetName val="ron mayC50+70"/>
      <sheetName val="ron mayC100"/>
      <sheetName val="ron mayW110"/>
      <sheetName val="ronmayYAMAHA"/>
      <sheetName val="ronmaySUZUKI"/>
      <sheetName val="ronmayBEST"/>
      <sheetName val="ronmaySwan,TQ110,TQ100"/>
      <sheetName val="ronmayC50,70FG"/>
      <sheetName val="ronmayC100FG"/>
      <sheetName val="rondauC50,70"/>
      <sheetName val="rondau C50,70FG"/>
      <sheetName val="rondau C100"/>
      <sheetName val="rondau C100FG"/>
      <sheetName val="rondau W110"/>
      <sheetName val="rondau Yamaha"/>
      <sheetName val="rondau Suxuki"/>
      <sheetName val="rondau Best"/>
      <sheetName val="rondau Swan,TQ110,TQ100"/>
      <sheetName val="Sheet7"/>
      <sheetName val="Sheet6"/>
      <sheetName val="cong DST2"/>
      <sheetName val="cong DS T1"/>
      <sheetName val="LK1111"/>
      <sheetName val="Thanh tra"/>
      <sheetName val="Taichinh"/>
      <sheetName val="Phong Noi vu"/>
      <sheetName val="Phu nu"/>
      <sheetName val="Nha thieu nhi"/>
      <sheetName val="Nongdan"/>
      <sheetName val="Cuuchienbinh"/>
      <sheetName val="Chuthapdo"/>
      <sheetName val="Huyen doan"/>
      <sheetName val="Mattran"/>
      <sheetName val="Phong GD"/>
      <sheetName val="Phong ton giao dtoc"/>
      <sheetName val="Phong tai nguyen"/>
      <sheetName val="Tu phap"/>
      <sheetName val="Dan so"/>
      <sheetName val="Phong van hoa"/>
      <sheetName val="TTVH"/>
      <sheetName val="Nong nghiep"/>
      <sheetName val="Phong cong thuong"/>
      <sheetName val="BTxe"/>
      <sheetName val="Nhap DT UBND"/>
      <sheetName val="Khoi luong"/>
      <sheetName val="_x0004_T3714"/>
      <sheetName val="Soî"/>
      <sheetName val="Rheet30"/>
      <sheetName val="ctdg"/>
      <sheetName val="DONGIA"/>
      <sheetName val="TTVanChuyen"/>
      <sheetName val="DGXDCB_DD"/>
      <sheetName val="DG CANTHO"/>
      <sheetName val="Dutoan KL"/>
      <sheetName val="PT VATTU"/>
      <sheetName val="jannkc"/>
      <sheetName val="JAN-05"/>
      <sheetName val="FEB-05 -NKC"/>
      <sheetName val="FEB-05"/>
      <sheetName val="NKCMAR05"/>
      <sheetName val="MAR 05"/>
      <sheetName val="APRIL NKC"/>
      <sheetName val="LOTHEPPHULAM"/>
      <sheetName val="loamiang16"/>
      <sheetName val="APRIL"/>
      <sheetName val="may"/>
      <sheetName val="maynkc"/>
      <sheetName val="chi Ngoc"/>
      <sheetName val="NKCJUNE"/>
      <sheetName val="JUNE"/>
      <sheetName val="nkcjuly"/>
      <sheetName val="JULY"/>
      <sheetName val="NEW-PANEL"/>
      <sheetName val="THANG 4"/>
      <sheetName val="Sheet1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h"/>
      <sheetName val="VL_NC_?_XL_khac"/>
      <sheetName val="桃彩楴瑥损瑯灟慨_x0012_䌀楨瑥瑟湩彨潤"/>
      <sheetName val="khung ten TD"/>
      <sheetName val="Tinh_CT_dao_dat_Lue"/>
      <sheetName val="ManhԀ_x0000__x0000__x0000_Ȁ"/>
      <sheetName val="DãtDao"/>
      <sheetName val="TH C_x0017_O"/>
      <sheetName val="KLãCONG TO"/>
      <sheetName val="TH DZ0,t"/>
      <sheetName val="CT THAO EO"/>
      <sheetName val="ÈL_dak_Lap_dat"/>
      <sheetName val="PTDG_x0006__x0000__x0000_DGTHDC_x0002__x0000__x0000_GM_x0003__x0000__x0000_GVL_x0003__x0000__x0000_GN@_x0004_"/>
      <sheetName val="thau.xls]SAM OTO 1100-20 DN"/>
      <sheetName val="toketoanCLD MSTS"/>
      <sheetName val="Manh︀ᇕ԰_x0000_缀"/>
      <sheetName val="ManhԀ_x0000__x0000__x0000_"/>
      <sheetName val="Manh԰"/>
      <sheetName val="S-SKTM"/>
      <sheetName val="S-BDMTK"/>
      <sheetName val="SQTM"/>
      <sheetName val="SNKTT"/>
      <sheetName val="BCDTKKT"/>
      <sheetName val="BCKQHDKD"/>
      <sheetName val="TGTGTDKT"/>
      <sheetName val="SOCAI"/>
      <sheetName val="Manh?_x0000__x0000__x0000_?"/>
      <sheetName val="PTDG_x0006__x0000_DGTHDC_x0002__x0000_GM_x0003__x0000_GVL_x0003__x0000_GN@_x0004__x0000_DKT"/>
      <sheetName val="TH MUONG_x0007__x0000__x0000_Sheet24_x0007__x0000__x0000_heet25_x0007__x0000__x0000_"/>
      <sheetName val="Manh???_x0000_?"/>
      <sheetName val="Manh?"/>
      <sheetName val="1-1"/>
      <sheetName val="BAOGIATHANG"/>
      <sheetName val="DAODAT"/>
      <sheetName val="vanchuyen TC"/>
      <sheetName val="????????_x0012_???????"/>
      <sheetName val="bia"/>
      <sheetName val="TH "/>
      <sheetName val="van chuyen"/>
      <sheetName val="KL"/>
      <sheetName val="Phan-Tich"/>
      <sheetName val="20000000"/>
      <sheetName val="30000000"/>
      <sheetName val="Cty"/>
      <sheetName val="Trả nợ"/>
      <sheetName val="Nhập"/>
      <sheetName val="K.Toan"/>
      <sheetName val="KTNXT"/>
      <sheetName val="ManhԀ???Ȁ"/>
      <sheetName val="PTDG_x0006_??DGTHDC_x0002_??GM_x0003_??GVL_x0003_??GN@_x0004_"/>
      <sheetName val="Manh︀ᇕ԰?缀"/>
      <sheetName val="ManhԀ???"/>
      <sheetName val="Manh?????"/>
      <sheetName val="PTDG_x0006_?DGTHDC_x0002_?GM_x0003_?GVL_x0003_?GN@_x0004_?DKT"/>
      <sheetName val="TH MUONG_x0007_??Sheet24_x0007_??heet25_x0007_??"/>
      <sheetName val="MTO REV.2(ARMOR)"/>
      <sheetName val="k,dd1"/>
      <sheetName val="DS-nop"/>
      <sheetName val="DS-nop T12.03"/>
      <sheetName val="DS nop quý IV"/>
      <sheetName val="DS nop quý IV.04"/>
      <sheetName val="DSnop quý III.04"/>
      <sheetName val="DSnop quý II.04"/>
      <sheetName val="DSnop quý I.04"/>
      <sheetName val="DS-nop T11.03"/>
      <sheetName val="CL17_x0000_7"/>
      <sheetName val="Don_giaíCTC"/>
      <sheetName val="[Gia_$hau.xls_x0005_CL6463"/>
      <sheetName val="DINH MUC"/>
      <sheetName val="A301"/>
      <sheetName val="cc"/>
      <sheetName val="DATA"/>
      <sheetName val="Summary"/>
      <sheetName val="CL28&quot;8"/>
      <sheetName val="tbam3x25"/>
      <sheetName val="`p1p"/>
      <sheetName val="dtxl"/>
      <sheetName val="DANHPHAP"/>
      <sheetName val="MT"/>
      <sheetName val="th"/>
      <sheetName val="HDCT"/>
      <sheetName val="HDBT"/>
      <sheetName val="2003"/>
      <sheetName val="LK"/>
      <sheetName val="CHO"/>
      <sheetName val="NDU"/>
      <sheetName val="MAU"/>
      <sheetName val="LMC"/>
      <sheetName val="LG CT"/>
      <sheetName val="UBDS"/>
      <sheetName val="TH-TL"/>
      <sheetName val="UB-TL"/>
      <sheetName val="GDTX"/>
      <sheetName val="AN"/>
      <sheetName val="HH"/>
      <sheetName val="H-TR"/>
      <sheetName val="C.CA"/>
      <sheetName val="C.XANG"/>
      <sheetName val="XS"/>
      <sheetName val="BH"/>
      <sheetName val="thang 1"/>
      <sheetName val="THANG 3"/>
      <sheetName val="Bang doc"/>
      <sheetName val="Bang ngang"/>
      <sheetName val="TK 111"/>
      <sheetName val="PB CCDC"/>
      <sheetName val="TK 154"/>
      <sheetName val="BHXH"/>
      <sheetName val="CDPS"/>
      <sheetName val="CDTK"/>
      <sheetName val="TK 331,311"/>
      <sheetName val="TK 1413"/>
      <sheetName val="TK 152,153"/>
      <sheetName val="Thuong tet"/>
      <sheetName val="Btt luong"/>
      <sheetName val="Bang cc"/>
      <sheetName val="Du toan"/>
      <sheetName val="ACQUY 50 A_x0000_ȝ"/>
      <sheetName val="CT35"/>
      <sheetName val="Sheed27"/>
      <sheetName val="Tinh_CT_da䁯_dat_Luu"/>
      <sheetName val="TH헾】_x0005__x0000_"/>
      <sheetName val="TDTKP"/>
      <sheetName val="DK-KH"/>
      <sheetName val="KL_daoWLap_dat"/>
      <sheetName val="Tinh_CT__x0003_?o_dat"/>
      <sheetName val="CL17?7"/>
      <sheetName val="La._trai_ta-"/>
      <sheetName val="Chuyej_quan"/>
      <sheetName val="VLONC_M_XL_khac"/>
      <sheetName val="@ap_Dat"/>
      <sheetName val="Tinh[CT_dak_dat"/>
      <sheetName val="DonOgia_VCTC"/>
      <sheetName val="XL$Test5"/>
      <sheetName val="Bang 6e"/>
      <sheetName val="GiaQu9en"/>
      <sheetName val="T T CL VC DZ 22"/>
      <sheetName val="PTCT"/>
      <sheetName val="THANG1_2004"/>
      <sheetName val="QBINH"/>
      <sheetName val="QTRI"/>
      <sheetName val="DNANG"/>
      <sheetName val="QNAM"/>
      <sheetName val="QNGAI"/>
      <sheetName val="BDINH"/>
      <sheetName val="PYEN"/>
      <sheetName val="KHOA"/>
      <sheetName val="GLAI"/>
      <sheetName val="KTUM"/>
      <sheetName val="DLAK"/>
      <sheetName val="Tiepdia"/>
      <sheetName val="TT1924"/>
      <sheetName val="Lai lo 05"/>
      <sheetName val="DGchitiet "/>
      <sheetName val="YEM O_x0014_O 1100-20"/>
      <sheetName val="Tinh_CT__x0003_"/>
      <sheetName val="CL200_x0019_"/>
      <sheetName val="T10"/>
      <sheetName val="T11"/>
      <sheetName val="T12"/>
      <sheetName val="SQ12"/>
      <sheetName val="12(2)"/>
      <sheetName val="Chi_tiet_gm"/>
      <sheetName val="CKC"/>
      <sheetName val="Gia_thau"/>
      <sheetName val="Define finishing"/>
      <sheetName val="Don_giI&lt;_x0000__x0000_J&lt;"/>
      <sheetName val="MTP"/>
      <sheetName val="TONGKE3p "/>
      <sheetName val="tram0x25"/>
      <sheetName val="CD2895"/>
      <sheetName val="DT41_x0017_2"/>
      <sheetName val="CL6&amp;53"/>
      <sheetName val="DT_x0018_654"/>
      <sheetName val="BIA SG _x0013_30"/>
      <sheetName val="BG MEO 5 0g"/>
      <sheetName val="BG SUNNEW !00g"/>
      <sheetName val="LKP OTO 1000-20 DN"/>
      <sheetName val="LOP OTO 1100%20 DN"/>
      <sheetName val="YEI OTO 1200-20"/>
      <sheetName val="ManhԀ???Ȁ?"/>
      <sheetName val="Tì CHO LON"/>
      <sheetName val="DÔ3235"/>
      <sheetName val="t4"/>
      <sheetName val="t3"/>
      <sheetName val="t2"/>
      <sheetName val="Xuat Nhap Ton"/>
      <sheetName val="tc"/>
      <sheetName val="ManhԀ_x0000__x0000__x0000_Ȁ_x0000_"/>
      <sheetName val="Manh?_x0000__x0000__x0000_?_x0000_"/>
    </sheetNames>
    <sheetDataSet>
      <sheetData sheetId="0" refreshError="1">
        <row r="6">
          <cell r="C6">
            <v>1.5644349070100143</v>
          </cell>
        </row>
        <row r="19">
          <cell r="C19">
            <v>8761.9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 refreshError="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/>
      <sheetData sheetId="695"/>
      <sheetData sheetId="696"/>
      <sheetData sheetId="697"/>
      <sheetData sheetId="698"/>
      <sheetData sheetId="699"/>
      <sheetData sheetId="700" refreshError="1"/>
      <sheetData sheetId="701"/>
      <sheetData sheetId="702"/>
      <sheetData sheetId="703" refreshError="1"/>
      <sheetData sheetId="704" refreshError="1"/>
      <sheetData sheetId="705" refreshError="1"/>
      <sheetData sheetId="706"/>
      <sheetData sheetId="707" refreshError="1"/>
      <sheetData sheetId="708" refreshError="1"/>
      <sheetData sheetId="709" refreshError="1"/>
      <sheetData sheetId="710" refreshError="1"/>
      <sheetData sheetId="711" refreshError="1"/>
      <sheetData sheetId="712" refreshError="1"/>
      <sheetData sheetId="713" refreshError="1"/>
      <sheetData sheetId="714" refreshError="1"/>
      <sheetData sheetId="715" refreshError="1"/>
      <sheetData sheetId="716" refreshError="1"/>
      <sheetData sheetId="717" refreshError="1"/>
      <sheetData sheetId="718" refreshError="1"/>
      <sheetData sheetId="719" refreshError="1"/>
      <sheetData sheetId="720" refreshError="1"/>
      <sheetData sheetId="721" refreshError="1"/>
      <sheetData sheetId="722" refreshError="1"/>
      <sheetData sheetId="723" refreshError="1"/>
      <sheetData sheetId="724" refreshError="1"/>
      <sheetData sheetId="725" refreshError="1"/>
      <sheetData sheetId="726" refreshError="1"/>
      <sheetData sheetId="727" refreshError="1"/>
      <sheetData sheetId="728" refreshError="1"/>
      <sheetData sheetId="729" refreshError="1"/>
      <sheetData sheetId="730" refreshError="1"/>
      <sheetData sheetId="731" refreshError="1"/>
      <sheetData sheetId="732" refreshError="1"/>
      <sheetData sheetId="733" refreshError="1"/>
      <sheetData sheetId="734" refreshError="1"/>
      <sheetData sheetId="735" refreshError="1"/>
      <sheetData sheetId="736" refreshError="1"/>
      <sheetData sheetId="737" refreshError="1"/>
      <sheetData sheetId="738"/>
      <sheetData sheetId="739"/>
      <sheetData sheetId="740"/>
      <sheetData sheetId="741"/>
      <sheetData sheetId="742"/>
      <sheetData sheetId="743" refreshError="1"/>
      <sheetData sheetId="744" refreshError="1"/>
      <sheetData sheetId="745" refreshError="1"/>
      <sheetData sheetId="746" refreshError="1"/>
      <sheetData sheetId="747" refreshError="1"/>
      <sheetData sheetId="748" refreshError="1"/>
      <sheetData sheetId="749" refreshError="1"/>
      <sheetData sheetId="750" refreshError="1"/>
      <sheetData sheetId="751" refreshError="1"/>
      <sheetData sheetId="752" refreshError="1"/>
      <sheetData sheetId="753" refreshError="1"/>
      <sheetData sheetId="754" refreshError="1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nh tong hop du toan"/>
    </sheetNames>
    <definedNames>
      <definedName name="cplhsmt"/>
      <definedName name="cptdhsmt"/>
      <definedName name="cptdtdt"/>
      <definedName name="cptdtkkt"/>
      <definedName name="gsktxd"/>
      <definedName name="qlda"/>
      <definedName name="tinhqt"/>
      <definedName name="tkpdt"/>
    </defined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dgct"/>
      <sheetName val="dtct"/>
      <sheetName val="Sheet10"/>
      <sheetName val="Sheet11"/>
      <sheetName val="Sheet12"/>
      <sheetName val="Sheet13"/>
      <sheetName val="Sheet14"/>
      <sheetName val="Sheet15"/>
      <sheetName val="Sheet16"/>
      <sheetName val="TSCD DUNG CHUNG "/>
      <sheetName val="KHKHAUHAOTSCHUNG"/>
      <sheetName val="TSCDTOAN NHA MAY"/>
      <sheetName val="CPSXTOAN BO SP"/>
      <sheetName val="PBCPCHUNG CHO CAC DTUONG"/>
      <sheetName val="XL4Poppy"/>
      <sheetName val="Dinh muc du toan"/>
      <sheetName val="Config"/>
      <sheetName val="AutoClose"/>
      <sheetName val="VLieu"/>
      <sheetName val="CT"/>
      <sheetName val="DToan"/>
      <sheetName val="TH"/>
      <sheetName val="Tong hop"/>
      <sheetName val="Cuoc V.chuyen"/>
      <sheetName val="Sheet7"/>
      <sheetName val="Sheet8"/>
      <sheetName val="Sheet9"/>
      <sheetName val="TH An ca"/>
      <sheetName val="XN SL An ca"/>
      <sheetName val="Dang ky an ca"/>
      <sheetName val="Dang ky an ca T2"/>
      <sheetName val="Sheet2"/>
      <sheetName val="Sheet3"/>
      <sheetName val="XL4Test5"/>
      <sheetName val="total"/>
      <sheetName val="(viet)"/>
      <sheetName val="dictionary"/>
      <sheetName val="New(eng)"/>
      <sheetName val="RFI(eng)SW-sun"/>
      <sheetName val="RFI(eng)HVP-sun"/>
      <sheetName val="RFI(eng)SW"/>
      <sheetName val="RFI(eng)SW (2)"/>
      <sheetName val="RFI(eng)HVP"/>
      <sheetName val="RFI(eng)Lab."/>
      <sheetName val="RFI -add"/>
      <sheetName val="C47-456"/>
      <sheetName val="C46"/>
      <sheetName val="C47-PII"/>
      <sheetName val="vatlieu"/>
      <sheetName val="vattu"/>
      <sheetName val="CHITIET"/>
      <sheetName val="DONGIA"/>
      <sheetName val="DT02"/>
      <sheetName val="DTgoi1"/>
      <sheetName val="DTgoi2"/>
      <sheetName val="DTgoi3"/>
      <sheetName val="DTgoi4"/>
      <sheetName val="DTgoi5"/>
      <sheetName val="DTgoi6"/>
      <sheetName val="Tong hop goi thau"/>
      <sheetName val="DT-tn"/>
      <sheetName val="TH02"/>
      <sheetName val="THgoi1"/>
      <sheetName val="THgoi2"/>
      <sheetName val="THgoi3"/>
      <sheetName val="KLgoi11"/>
      <sheetName val="THgoi4"/>
      <sheetName val="THgoi5"/>
      <sheetName val="THgoi6"/>
      <sheetName val="chitiet02"/>
      <sheetName val="THKL1"/>
      <sheetName val="chitiet1"/>
      <sheetName val="TH-KL"/>
      <sheetName val="kl-chitiet"/>
      <sheetName val="Sheet1"/>
      <sheetName val="1"/>
      <sheetName val="00000000"/>
      <sheetName val="bg+th45"/>
      <sheetName val="4-5"/>
      <sheetName val="bg+th34"/>
      <sheetName val="3-4"/>
      <sheetName val="bg+th23"/>
      <sheetName val="2-3"/>
      <sheetName val="bg+th12"/>
      <sheetName val="1-2"/>
      <sheetName val="bg+th"/>
      <sheetName val="ptvl"/>
      <sheetName val="0-1"/>
      <sheetName val="tra-vat-lieu"/>
      <sheetName val="T2"/>
      <sheetName val="T3"/>
      <sheetName val="T4"/>
      <sheetName val="T5"/>
      <sheetName val="THop"/>
      <sheetName val="THKD"/>
      <sheetName val="10000000"/>
      <sheetName val="20000000"/>
      <sheetName val="30000000"/>
      <sheetName val="40000000"/>
      <sheetName val="50000000"/>
      <sheetName val="60000000"/>
      <sheetName val="Sheet4"/>
      <sheetName val="Sheet5"/>
      <sheetName val="Sheet6"/>
      <sheetName val="dg"/>
      <sheetName val="S`eet12"/>
      <sheetName val="10.1.20"/>
      <sheetName val="10.2.20"/>
      <sheetName val="11.7.30"/>
      <sheetName val="Nhan cong KS"/>
      <sheetName val="01.2.20"/>
      <sheetName val="01.2.30"/>
      <sheetName val="08.6.00"/>
      <sheetName val="12.1.30"/>
      <sheetName val="12.1.70"/>
      <sheetName val="12.1.50"/>
      <sheetName val="17.1.30"/>
      <sheetName val="17.1.20"/>
      <sheetName val="07.3.10"/>
      <sheetName val="03.1.00"/>
      <sheetName val="09.3.00"/>
      <sheetName val="Ky thu , Ky tho"/>
      <sheetName val="ThCtiet Hanh Lang  KG, KT, KP"/>
      <sheetName val="TH Hanh Lang  KG, KT, KP "/>
      <sheetName val="ThCtiet lap dung cot KG,KT, KP"/>
      <sheetName val="TH Ky Anh"/>
      <sheetName val="Th Ct iet KL,KH,KT,Kvan"/>
      <sheetName val=" THop  KL,KH,KT,Kvan "/>
      <sheetName val=" THop  KL,KH,KT,Kvan  (2)"/>
      <sheetName val="Lap dung cot, san bai"/>
      <sheetName val="00000001"/>
      <sheetName val="00000002"/>
      <sheetName val="Thdien"/>
      <sheetName val="DTdien"/>
      <sheetName val="TH VL, NC, DDHT Thanhphuoc"/>
      <sheetName val="TH-XL"/>
      <sheetName val="dam"/>
      <sheetName val="Mocantho"/>
      <sheetName val="MoQL91"/>
      <sheetName val="tru"/>
      <sheetName val="10mduongsaumo"/>
      <sheetName val="ctt"/>
      <sheetName val="thanmkhao"/>
      <sheetName val="monho"/>
      <sheetName val="ktduong"/>
      <sheetName val="vl"/>
      <sheetName val="cu"/>
      <sheetName val="KTcau2004"/>
      <sheetName val="KT2004XL#moi"/>
      <sheetName val="denbu"/>
      <sheetName val="THCT"/>
      <sheetName val="THDZ0,4"/>
      <sheetName val="TH DZ35"/>
      <sheetName val="THTram"/>
      <sheetName val="DTduong"/>
      <sheetName val="Nhahat"/>
      <sheetName val="NC"/>
      <sheetName val="M"/>
      <sheetName val="TSo"/>
      <sheetName val="PC"/>
      <sheetName val="Vua"/>
      <sheetName val="KL"/>
      <sheetName val="VC"/>
      <sheetName val="DGduong"/>
      <sheetName val="DT"/>
      <sheetName val="Thu"/>
      <sheetName val="XXXXXXXX"/>
      <sheetName val="Tinh Qmax (Xoko)"/>
      <sheetName val="Hinh thai"/>
      <sheetName val="Khau do Kasin"/>
      <sheetName val="Khau do cau nho"/>
      <sheetName val="Tinh Qmax"/>
      <sheetName val="H2%"/>
      <sheetName val="H~Q~V"/>
      <sheetName val="Tra K"/>
      <sheetName val="b_ tra"/>
      <sheetName val="DT-THL7"/>
      <sheetName val="XL4Uest5"/>
      <sheetName val="glv"/>
      <sheetName val="Gia"/>
      <sheetName val="Khoi luong TBA"/>
      <sheetName val="Khoi luong"/>
      <sheetName val="Chung"/>
      <sheetName val="TH tong du toan"/>
      <sheetName val="TH Chi phi XD"/>
      <sheetName val="TH chi phi T. Bi"/>
      <sheetName val="TH Thi nghiem"/>
      <sheetName val="TH Lap TB TBA"/>
      <sheetName val="Dz0,4kV"/>
      <sheetName val="VL,NC,MTC-DZ"/>
      <sheetName val="CHIET TINH 35KV (chuan)"/>
      <sheetName val="C Tinh 1m3 BT"/>
      <sheetName val="GiaVL Q4-2008"/>
      <sheetName val="Dao dat1"/>
      <sheetName val="Thep t9-2008"/>
      <sheetName val="TONG KE 35kV"/>
      <sheetName val="VL,NC-TBA"/>
      <sheetName val="Chiet tinh TBA"/>
      <sheetName val="Thi nghiem"/>
      <sheetName val="Thu hoi"/>
      <sheetName val="KS"/>
      <sheetName val="Tu TK"/>
      <sheetName val="Tu QT"/>
      <sheetName val="Thep ma kem-DT"/>
      <sheetName val="Thep ma kem"/>
      <sheetName val="dgth"/>
      <sheetName val="thkl"/>
      <sheetName val="thkl (2)"/>
      <sheetName val="LK2"/>
      <sheetName val="He so"/>
      <sheetName val="PL Vua"/>
      <sheetName val="DPD"/>
      <sheetName val="dgmo-tru"/>
      <sheetName val="dgdam"/>
      <sheetName val="Dam-Mo-Tru"/>
      <sheetName val="GTXLc"/>
      <sheetName val="CPXLk"/>
      <sheetName val="KPTH"/>
      <sheetName val="Bang KL ket cau"/>
      <sheetName val="gvt"/>
      <sheetName val="phan tich DG"/>
      <sheetName val="gia vat lieu"/>
      <sheetName val="gia xe may"/>
      <sheetName val="gia nhan cong"/>
      <sheetName val="Lç khoan LK1"/>
      <sheetName val="klmchitiet"/>
      <sheetName val="DGXDCB_DD"/>
      <sheetName val="Bcaonhanh"/>
      <sheetName val="Tonghop"/>
      <sheetName val="chitieth.chinh"/>
      <sheetName val="trinhEVN29.8"/>
      <sheetName val="hieuchinh30.11"/>
      <sheetName val="IBASE"/>
      <sheetName val="chiet tinh"/>
      <sheetName val="SILICATE"/>
      <sheetName val="Dinh_muc_du_toan"/>
      <sheetName val="TSCD_DUNG_CHUNG_"/>
      <sheetName val="TSCDTOAN_NHA_MAY"/>
      <sheetName val="CPSXTOAN_BO_SP"/>
      <sheetName val="PBCPCHUNG_CHO_CAC_DTUONG"/>
      <sheetName val="Tong_hop"/>
      <sheetName val="Cuoc_V_chuyen"/>
      <sheetName val="TH_An_ca"/>
      <sheetName val="XN_SL_An_ca"/>
      <sheetName val="Dang_ky_an_ca"/>
      <sheetName val="Dang_ky_an_ca_T2"/>
      <sheetName val="RFI(eng)SW_(2)"/>
      <sheetName val="RFI(eng)Lab_"/>
      <sheetName val="RFI_-add"/>
      <sheetName val="Tong_hop_goi_thau"/>
      <sheetName val="TT35"/>
      <sheetName val="Congty"/>
      <sheetName val="VPPN"/>
      <sheetName val="XN74"/>
      <sheetName val="XN54"/>
      <sheetName val="XN33"/>
      <sheetName val="NK96"/>
      <sheetName val="DG "/>
      <sheetName val="TNHCHINH"/>
      <sheetName val="_x0001__x0008_䂀_x0004_"/>
      <sheetName val="Thang 2"/>
      <sheetName val="Tháng 3"/>
      <sheetName val="Tháng 4"/>
      <sheetName val="Tháng 5"/>
      <sheetName val="Tháng 6"/>
      <sheetName val="BC 6 nhanh"/>
      <sheetName val="uoc 2002"/>
      <sheetName val="thang 7"/>
      <sheetName val="thang 8"/>
      <sheetName val="thang 9"/>
      <sheetName val="Thang 10"/>
      <sheetName val="Thang 11"/>
      <sheetName val="t6"/>
      <sheetName val="t7"/>
      <sheetName val="t8"/>
      <sheetName val="t9"/>
      <sheetName val="t10"/>
      <sheetName val="t11"/>
      <sheetName val="t12"/>
      <sheetName val="S02-TTN"/>
      <sheetName val="T.pho"/>
      <sheetName val="P.Hoa"/>
      <sheetName val="T.An"/>
      <sheetName val="D.Hoa"/>
      <sheetName val="T.Hoa"/>
      <sheetName val="S.hoa"/>
      <sheetName val="S.Hinh"/>
      <sheetName val="D.Xuan"/>
      <sheetName val="S.Cau"/>
      <sheetName val="PNT-QUOT-#3"/>
      <sheetName val="COAT&amp;WRAP-QIOT-#3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TC"/>
      <sheetName val="TH_BA"/>
      <sheetName val="TBA"/>
      <sheetName val="TNT"/>
      <sheetName val="CT_TBA"/>
      <sheetName val="KB"/>
      <sheetName val="CT_BT"/>
      <sheetName val="BT"/>
      <sheetName val="CP_BT"/>
      <sheetName val="DB"/>
    </sheetNames>
    <sheetDataSet>
      <sheetData sheetId="0" refreshError="1">
        <row r="9">
          <cell r="N9">
            <v>118182</v>
          </cell>
        </row>
        <row r="17">
          <cell r="N17">
            <v>55000</v>
          </cell>
        </row>
        <row r="38">
          <cell r="N38">
            <v>4.5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/>
      <sheetData sheetId="134"/>
      <sheetData sheetId="135" refreshError="1"/>
      <sheetData sheetId="136" refreshError="1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 refreshError="1"/>
      <sheetData sheetId="152" refreshError="1"/>
      <sheetData sheetId="153" refreshError="1"/>
      <sheetData sheetId="154" refreshError="1"/>
      <sheetData sheetId="155"/>
      <sheetData sheetId="156"/>
      <sheetData sheetId="157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 refreshError="1"/>
      <sheetData sheetId="226"/>
      <sheetData sheetId="227" refreshError="1"/>
      <sheetData sheetId="228"/>
      <sheetData sheetId="229"/>
      <sheetData sheetId="230"/>
      <sheetData sheetId="231"/>
      <sheetData sheetId="232"/>
      <sheetData sheetId="233" refreshError="1"/>
      <sheetData sheetId="234" refreshError="1"/>
      <sheetData sheetId="235" refreshError="1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 refreshError="1"/>
      <sheetData sheetId="274" refreshError="1"/>
      <sheetData sheetId="275" refreshError="1"/>
      <sheetData sheetId="276"/>
      <sheetData sheetId="277"/>
      <sheetData sheetId="278"/>
      <sheetData sheetId="279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LHT"/>
      <sheetName val="THKP"/>
      <sheetName val="KL XL2000"/>
      <sheetName val="KLXL2001"/>
      <sheetName val="THKP2001"/>
      <sheetName val="KLphanbo"/>
      <sheetName val="Chiet tinh"/>
      <sheetName val="XL4Poppy"/>
      <sheetName val="Van chuyen"/>
      <sheetName val="THKP (2)"/>
      <sheetName val="T.Bi"/>
      <sheetName val="Thiet ke"/>
      <sheetName val="Sheet2"/>
      <sheetName val="Sheet1"/>
      <sheetName val="CT"/>
      <sheetName val="K.luong"/>
      <sheetName val="Sheet4"/>
      <sheetName val="Sheet3"/>
      <sheetName val="TT L2"/>
      <sheetName val="TT L1"/>
      <sheetName val="Thue Ngoai"/>
      <sheetName val="KH"/>
      <sheetName val="DM"/>
      <sheetName val="DD&amp;TV"/>
      <sheetName val="CDSL"/>
      <sheetName val="PTSL"/>
      <sheetName val="THCP"/>
      <sheetName val="VT"/>
      <sheetName val="NL"/>
      <sheetName val="SoSanh"/>
      <sheetName val="QTVT"/>
      <sheetName val="QTNC"/>
      <sheetName val="BC_KKTSCD"/>
      <sheetName val="Chitiet"/>
      <sheetName val="Sheet2 (2)"/>
      <sheetName val="Mau_BC_KKTSCD"/>
      <sheetName val="Chi tiet - Dv lap"/>
      <sheetName val="TH KHTC"/>
      <sheetName val="000"/>
      <sheetName val="00000000"/>
      <sheetName val="MD"/>
      <sheetName val="ND"/>
      <sheetName val="CONG"/>
      <sheetName val="DGCT"/>
      <sheetName val="Congty"/>
      <sheetName val="VPPN"/>
      <sheetName val="XN74"/>
      <sheetName val="XN54"/>
      <sheetName val="XN33"/>
      <sheetName val="NK96"/>
      <sheetName val="XL4Test5"/>
      <sheetName val="PIPE-03E"/>
      <sheetName val="Chart2"/>
      <sheetName val="Chart1"/>
      <sheetName val="Sheet5"/>
      <sheetName val="26+180-400.2"/>
      <sheetName val="26+180.Sub1"/>
      <sheetName val="26+180.Sub4"/>
      <sheetName val="26+180-400.5(k95)"/>
      <sheetName val="26+400-620.3(k95)"/>
      <sheetName val="26+400-640.1(k95)"/>
      <sheetName val="26+960-27+150.9"/>
      <sheetName val="26+960-27+150.10"/>
      <sheetName val="26+960-27+150.11"/>
      <sheetName val="26+960-27+150.12"/>
      <sheetName val="26+960-27+150.5(k95)"/>
      <sheetName val="26+960-27+150.4(k95)"/>
      <sheetName val="26+960-27+150.1(k95)"/>
      <sheetName val="27+500-700.5(k95)"/>
      <sheetName val="27+500-700.4(k95)"/>
      <sheetName val="27+500-700.3(k95)"/>
      <sheetName val="27+500-700.1(k95)"/>
      <sheetName val="27+740-920.3(k95)"/>
      <sheetName val="27+740-920.21"/>
      <sheetName val="27+920-28+040.6,7"/>
      <sheetName val="27+920-28+040,8,9"/>
      <sheetName val="27+920-28+040.10"/>
      <sheetName val="27+920-28+040,11"/>
      <sheetName val="27+920-28+160.Su3"/>
      <sheetName val="28+160-28+420,17Top"/>
      <sheetName val="28+160-28+420.5K95"/>
      <sheetName val="28+430-657.7"/>
      <sheetName val="Km28+430-657.8"/>
      <sheetName val="28+430-657.9"/>
      <sheetName val="28+430-667.10"/>
      <sheetName val="28+430-657.11"/>
      <sheetName val="28+430-657.4k95"/>
      <sheetName val="28+500-657.18"/>
      <sheetName val="28+520-657.19"/>
      <sheetName val="Dong Dau"/>
      <sheetName val="Dong Dau (2)"/>
      <sheetName val="Sau dong"/>
      <sheetName val="Ma xa"/>
      <sheetName val="My dinh"/>
      <sheetName val="Tong cong"/>
      <sheetName val="1"/>
      <sheetName val="be tong"/>
      <sheetName val="Thep"/>
      <sheetName val="Tong hop thep"/>
      <sheetName val="XXXXXXXX"/>
      <sheetName val="Sheet6"/>
      <sheetName val="Sheet7"/>
      <sheetName val="Sheet8"/>
      <sheetName val="Sheet9"/>
      <sheetName val="Sheet10"/>
      <sheetName val="Sheet11"/>
      <sheetName val="Sheet12"/>
      <sheetName val="LUAN CHUYEN"/>
      <sheetName val="KE QUY"/>
      <sheetName val="CPC"/>
      <sheetName val="LUONGGIAN TIEP"/>
      <sheetName val="CLUONG"/>
      <sheetName val="VAY VON"/>
      <sheetName val="O.THAO"/>
      <sheetName val="Q.TRUNG"/>
      <sheetName val="THUY"/>
      <sheetName val="Y.THANH"/>
      <sheetName val="621"/>
      <sheetName val="333"/>
      <sheetName val="627"/>
      <sheetName val="TTLUONG"/>
      <sheetName val="Interim payment"/>
      <sheetName val="Letter"/>
      <sheetName val="Bid Sum"/>
      <sheetName val="Item B"/>
      <sheetName val="Dg A"/>
      <sheetName val="Dg B&amp;C"/>
      <sheetName val="Rates&amp;Prices"/>
      <sheetName val="Material at site"/>
      <sheetName val="KH 2003 (moi max)"/>
      <sheetName val="BCC (2)"/>
      <sheetName val="Bao cao"/>
      <sheetName val="Bao cao 2"/>
      <sheetName val="BC3"/>
      <sheetName val="THKL"/>
      <sheetName val="Khoi luong"/>
      <sheetName val="Khoi luong mat"/>
      <sheetName val="Bang ke"/>
      <sheetName val="KLCL"/>
      <sheetName val="T.HopKL"/>
      <sheetName val="S.Luong"/>
      <sheetName val="PTCP2"/>
      <sheetName val="CPBVTC2"/>
      <sheetName val="D.Dap"/>
      <sheetName val="Q.Toan"/>
      <sheetName val="NCong"/>
      <sheetName val="Phan tich chi phi"/>
      <sheetName val="Chi phi nen theo BVTC"/>
      <sheetName val="CPTBVTC3"/>
      <sheetName val="nhan cong phu"/>
      <sheetName val="nhan cong Hung"/>
      <sheetName val="Nhan cong"/>
      <sheetName val="CCD2"/>
      <sheetName val="BCC"/>
      <sheetName val="Doi2"/>
      <sheetName val="Khoi luong nen theo BVTC"/>
      <sheetName val="VL"/>
      <sheetName val="CTXD"/>
      <sheetName val=".."/>
      <sheetName val="CTDN"/>
      <sheetName val="san vuon"/>
      <sheetName val="khu phu tro"/>
      <sheetName val="TH"/>
      <sheetName val="KH12"/>
      <sheetName val="CN12"/>
      <sheetName val="HD12"/>
      <sheetName val="KH1"/>
      <sheetName val="tscd"/>
      <sheetName val="KM"/>
      <sheetName val="KHOANMUC"/>
      <sheetName val="CPQL"/>
      <sheetName val="SANLUONG"/>
      <sheetName val="SSCP-SL"/>
      <sheetName val="CPSX"/>
      <sheetName val="KQKD"/>
      <sheetName val="CDSL (2)"/>
      <sheetName val="Thuyet minh"/>
      <sheetName val="CQ-HQ"/>
      <sheetName val="Thep "/>
      <sheetName val="Chi tiet Khoi luong"/>
      <sheetName val="TH khoi luong"/>
      <sheetName val="Chiet tinh vat lieu "/>
      <sheetName val="TH KL VL"/>
      <sheetName val="116(300)"/>
      <sheetName val="116(200)"/>
      <sheetName val="116(150)"/>
      <sheetName val="Gia VL"/>
      <sheetName val="Bang gia ca may"/>
      <sheetName val="Bang luong CB"/>
      <sheetName val="Bang P.tich CT"/>
      <sheetName val="D.toan chi tiet"/>
      <sheetName val="Bang TH Dtoan"/>
      <sheetName val="DTHH"/>
      <sheetName val="Bang1"/>
      <sheetName val="TAI TRONG"/>
      <sheetName val="NOI LUC"/>
      <sheetName val="TINH DUYET THTT CHINH"/>
      <sheetName val="TDUYET THTT PHU"/>
      <sheetName val="TINH DAO DONG VA DO VONG"/>
      <sheetName val="TINH NEO"/>
      <sheetName val="372+132-181"/>
      <sheetName val="372+00-025-T"/>
      <sheetName val="371+920-1000-T"/>
      <sheetName val="371-340-386"/>
      <sheetName val="371+036-175"/>
      <sheetName val="371+920-1000-P"/>
      <sheetName val="371+650-800"/>
      <sheetName val="371+340-386"/>
      <sheetName val="371+00-150"/>
      <sheetName val="370+625-720"/>
      <sheetName val="370+402-550"/>
      <sheetName val="370+227-300"/>
      <sheetName val="370+00-10"/>
      <sheetName val="370+933-1000"/>
      <sheetName val="370+421-550"/>
      <sheetName val="370+246-280"/>
      <sheetName val="370+135-160"/>
      <sheetName val="369+700-730"/>
      <sheetName val="369+592-700"/>
      <sheetName val="369+400-542"/>
      <sheetName val="369+940-008"/>
      <sheetName val="369+800-908"/>
      <sheetName val="369+606-722"/>
      <sheetName val="369+411-526"/>
      <sheetName val="368+517-580"/>
      <sheetName val="368+822-900"/>
      <sheetName val="368+530-687"/>
      <sheetName val="368+00-25"/>
      <sheetName val="369+"/>
      <sheetName val="AC PC"/>
      <sheetName val="LT"/>
      <sheetName val="LP"/>
      <sheetName val="Dao-P"/>
      <sheetName val="AC66-436"/>
      <sheetName val="Dao-T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Tong hop"/>
      <sheetName val="CT cong"/>
      <sheetName val="dg cong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10000000"/>
      <sheetName val="Km0-Km1"/>
      <sheetName val="Km1-Km2"/>
      <sheetName val="BU CTPH"/>
      <sheetName val="CTPH"/>
      <sheetName val="BU tran3+360.22"/>
      <sheetName val="Tran3+360.22"/>
      <sheetName val="BU tran2+386.4"/>
      <sheetName val="Tran2+386.4"/>
      <sheetName val="Bu4-5"/>
      <sheetName val="DTcong 4-5"/>
      <sheetName val="BU3-4"/>
      <sheetName val="dtcong3-4"/>
      <sheetName val="bu2-3"/>
      <sheetName val="dtcong2-3"/>
      <sheetName val="Bu 1-2"/>
      <sheetName val="dtcong1-2"/>
      <sheetName val="bu0-1"/>
      <sheetName val="dtcong0-1"/>
      <sheetName val="KLc1"/>
      <sheetName val="klcong"/>
      <sheetName val="Bu 12-13"/>
      <sheetName val="DTcong 12-13"/>
      <sheetName val="BU13-13+"/>
      <sheetName val="DT cong13-13+"/>
      <sheetName val="BU- nhanh"/>
      <sheetName val="Bunh1-2"/>
      <sheetName val="dtcong nh1-2"/>
      <sheetName val="BUnh0-1"/>
      <sheetName val="dtcong nh0-1"/>
      <sheetName val="BU5-6"/>
      <sheetName val="DTcong5-6"/>
      <sheetName val="BU6-7"/>
      <sheetName val="DTcong6-7"/>
      <sheetName val="BU7-8"/>
      <sheetName val="DTcong7-8"/>
      <sheetName val="BU8-9"/>
      <sheetName val="DTcong8-9"/>
      <sheetName val="BU9-10"/>
      <sheetName val="DTcong9-10"/>
      <sheetName val="BU10-11"/>
      <sheetName val="DTcong10-11"/>
      <sheetName val="BU 11-12"/>
      <sheetName val="DTcong 11-12"/>
      <sheetName val="Mnh1-2+80"/>
      <sheetName val="Pr- CC"/>
      <sheetName val="Nnh1-2+80"/>
      <sheetName val="Mnh0-1"/>
      <sheetName val="Nnh0-1"/>
      <sheetName val="MD13-13+334"/>
      <sheetName val="ND13-13+334"/>
      <sheetName val="BU-TK"/>
      <sheetName val="MD12-13"/>
      <sheetName val="ND12-13"/>
      <sheetName val="MD11-12"/>
      <sheetName val="ND11-12"/>
      <sheetName val="MD10-11"/>
      <sheetName val="ND10-11"/>
      <sheetName val="MD9-10"/>
      <sheetName val="ND9-10"/>
      <sheetName val="MD8-9"/>
      <sheetName val="ND8-9"/>
      <sheetName val="MD7-8"/>
      <sheetName val="ND7-8"/>
      <sheetName val="MD6-7"/>
      <sheetName val="ND6-7"/>
      <sheetName val="MD5-6"/>
      <sheetName val="ND5-6"/>
      <sheetName val="MD4-5"/>
      <sheetName val="ND4-5"/>
      <sheetName val="MD 3-4"/>
      <sheetName val="ND 3-4"/>
      <sheetName val="MD2-3"/>
      <sheetName val="ND2-3"/>
      <sheetName val="MD 1-2"/>
      <sheetName val="ND 1-2"/>
      <sheetName val="MD 0-1"/>
      <sheetName val="ND 0-1"/>
      <sheetName val="km11-12"/>
      <sheetName val="km10-11"/>
      <sheetName val="KLN"/>
      <sheetName val="KL tong"/>
      <sheetName val="PTCT"/>
      <sheetName val="CDghino"/>
      <sheetName val="Tonghop"/>
      <sheetName val="TH (T1-6)"/>
      <sheetName val="ThueTB"/>
      <sheetName val="SCD5"/>
      <sheetName val=" NL"/>
      <sheetName val="CPVL-CPM"/>
      <sheetName val="PTVL"/>
      <sheetName val="CD1"/>
      <sheetName val=" NL (2)"/>
      <sheetName val="CDTHCT"/>
      <sheetName val="CDTHCT (3)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phong"/>
      <sheetName val="Phu luc"/>
      <sheetName val="Gia trÞ"/>
      <sheetName val="00000001"/>
      <sheetName val="00000002"/>
      <sheetName val="00000003"/>
      <sheetName val="00000004"/>
      <sheetName val="phan tich DG"/>
      <sheetName val="gia vat lieu"/>
      <sheetName val="gia xe may"/>
      <sheetName val="gia nhan cong"/>
      <sheetName val="THCT"/>
      <sheetName val="cap cho cac DT"/>
      <sheetName val="Ung - hoan"/>
      <sheetName val="CP may"/>
      <sheetName val="SS"/>
      <sheetName val="NVL"/>
      <sheetName val="Sheet17"/>
      <sheetName val="DS them luong qui 4-2002"/>
      <sheetName val="Phuc loi 2-9-02"/>
      <sheetName val="PCLB-2002"/>
      <sheetName val="Thuong nhan dip 21-12-02"/>
      <sheetName val="Thuong dip nhan danh hieu AHL§"/>
      <sheetName val="Thang luong thu 13 nam 2002"/>
      <sheetName val="Luong SX# dip Tet Qui Mui(dong)"/>
      <sheetName val="Sheet13"/>
      <sheetName val="Sheet14"/>
      <sheetName val="Sheet15"/>
      <sheetName val="Sheet16"/>
      <sheetName val="dutoan1"/>
      <sheetName val="Anhtoan"/>
      <sheetName val="dutoan2"/>
      <sheetName val="vat tu"/>
      <sheetName val="Quyet toan"/>
      <sheetName val="Thu hoi"/>
      <sheetName val="Lai vay"/>
      <sheetName val="Tien vay"/>
      <sheetName val="Cong no"/>
      <sheetName val="Cop pha"/>
      <sheetName val="20000000"/>
      <sheetName val="PXuat"/>
      <sheetName val="THVT.T5"/>
      <sheetName val="XL1.t5"/>
      <sheetName val="XL2.T5"/>
      <sheetName val="XL3.T5"/>
      <sheetName val="XL5.T5"/>
      <sheetName val="THCCDCXN"/>
      <sheetName val="CC.XL1"/>
      <sheetName val="XL2"/>
      <sheetName val="XL3"/>
      <sheetName val="XL5"/>
      <sheetName val="Cpa"/>
      <sheetName val="khXN"/>
      <sheetName val="KKTS.04"/>
      <sheetName val="nha kct"/>
      <sheetName val="BKVT"/>
      <sheetName val="DT"/>
      <sheetName val="THND"/>
      <sheetName val="THMD"/>
      <sheetName val="Phtro1"/>
      <sheetName val="DTKS1"/>
      <sheetName val="CT1m"/>
      <sheetName val="cd viaK0-T6"/>
      <sheetName val="cdvia T6-Tc24"/>
      <sheetName val="cdvia Tc24-T46"/>
      <sheetName val="cdbtnL2ko-k0+361"/>
      <sheetName val="cd btnL2k0+361-T19"/>
      <sheetName val="01"/>
      <sheetName val="02"/>
      <sheetName val="03"/>
      <sheetName val="04"/>
      <sheetName val="05"/>
      <sheetName val="Sheet18"/>
      <sheetName val="Sheet19"/>
      <sheetName val="Sheet20"/>
      <sheetName val="CHIT"/>
      <sheetName val="THXH"/>
      <sheetName val="BHXH"/>
      <sheetName val="9"/>
      <sheetName val="10"/>
      <sheetName val="tong hop thanh toan thue"/>
      <sheetName val="bang ke nop thue"/>
      <sheetName val="Tonh hop chi phi"/>
      <sheetName val="BK chi phi"/>
      <sheetName val="KTra DS va thue GTGT"/>
      <sheetName val="Kiãøm tra DS thue GTGT"/>
      <sheetName val="XUAT(gia von)"/>
      <sheetName val="nhap"/>
      <sheetName val="Xuat (gia ban)"/>
      <sheetName val="Dchinh TH N-X-T"/>
      <sheetName val="Tong hop N-X-T"/>
      <sheetName val="thue TH"/>
      <sheetName val="tong hop 2001"/>
      <sheetName val="qUYET TOAN THUE"/>
      <sheetName val="N-X-T=L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cong Q2"/>
      <sheetName val="T.U luong Q1"/>
      <sheetName val="T.U luong Q2"/>
      <sheetName val="T.U luong Q3"/>
      <sheetName val="KL VL"/>
      <sheetName val="KHCTiet"/>
      <sheetName val="QT 9-6"/>
      <sheetName val="Thuong luu HB"/>
      <sheetName val="QT03"/>
      <sheetName val="QT"/>
      <sheetName val="PTmay"/>
      <sheetName val="KK"/>
      <sheetName val="QT Ky T"/>
      <sheetName val="BCKT"/>
      <sheetName val="bc vt TON BAI"/>
      <sheetName val="XXXXXXX0"/>
      <sheetName val="clvl"/>
      <sheetName val="Chenh lech"/>
      <sheetName val="Kinh phí"/>
      <sheetName val="Dc Dau"/>
      <sheetName val=" o to Hien 8"/>
      <sheetName val=" o to Hien9"/>
      <sheetName val=" o to Hien10"/>
      <sheetName val=" o to Hien11"/>
      <sheetName val=" o to Hien12)"/>
      <sheetName val=" o to Hien1"/>
      <sheetName val=" o to Hien2"/>
      <sheetName val=" o to Hien3"/>
      <sheetName val=" o to Hien4"/>
      <sheetName val=" o to Hien5"/>
      <sheetName val=" o to Phong 8"/>
      <sheetName val=" o to Phong9"/>
      <sheetName val=" o to Phong10"/>
      <sheetName val=" o to Phong11"/>
      <sheetName val=" o to Phong12)"/>
      <sheetName val=" o to Phong1"/>
      <sheetName val=" o to Phong2"/>
      <sheetName val=" o to Phong3"/>
      <sheetName val=" o to Phong4"/>
      <sheetName val=" o to Phong5"/>
      <sheetName val=" o to Dung 8 "/>
      <sheetName val=" D tt dau8"/>
      <sheetName val=" o to Dung 9"/>
      <sheetName val=" D9 tt dau"/>
      <sheetName val=" D10 tt dau"/>
      <sheetName val=" o to Dung 10"/>
      <sheetName val=" o to Dung 11"/>
      <sheetName val=" o to Dung 12)"/>
      <sheetName val=" o to Dung 1"/>
      <sheetName val=" o to Dung2"/>
      <sheetName val=" o to Dung3"/>
      <sheetName val=" o to Dung4"/>
      <sheetName val=" o totrongT10-12"/>
      <sheetName val=" o totrongT2"/>
      <sheetName val=" o totrungT10-12"/>
      <sheetName val=" o toMinhT10-12 "/>
      <sheetName val=" o toMinhT2"/>
      <sheetName val=" o toTrieuT10-12  "/>
      <sheetName val="Luong 8 SP"/>
      <sheetName val="Luong 9 SP "/>
      <sheetName val="Luong 10 SP "/>
      <sheetName val="Luong 11 SP "/>
      <sheetName val="Luong 12 SP"/>
      <sheetName val="Luong 1 SP1"/>
      <sheetName val="Luong 2 SP2"/>
      <sheetName val="Luong 3 SP3"/>
      <sheetName val="Luong 4 SP4"/>
      <sheetName val="Luong 4 SP5"/>
      <sheetName val="BTTTLT8"/>
      <sheetName val="BTTTLT9"/>
      <sheetName val="BTTTLT10"/>
      <sheetName val="BTTTLT11"/>
      <sheetName val="BTTTLT12"/>
      <sheetName val="BTTTLT1"/>
      <sheetName val="BTTTLT2"/>
      <sheetName val="BTTTLT3"/>
      <sheetName val="BTTTLT4"/>
      <sheetName val="BTTTLT5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CT xa"/>
      <sheetName val="TLGC"/>
      <sheetName val="BL"/>
      <sheetName val="KL Tram Cty"/>
      <sheetName val="Gam may Cty"/>
      <sheetName val="KL tram KH"/>
      <sheetName val="Gam may KH"/>
      <sheetName val="Cach dien"/>
      <sheetName val="Mang tai"/>
      <sheetName val="KL DDK"/>
      <sheetName val="Mang tai DDK"/>
      <sheetName val="KL DDK0,4"/>
      <sheetName val="TT Ky thuat"/>
      <sheetName val="CT moi"/>
      <sheetName val="Tu dien"/>
      <sheetName val="May cat"/>
      <sheetName val="Dao Cly"/>
      <sheetName val="Dao Ptai"/>
      <sheetName val="Tu RMU"/>
      <sheetName val="C.set"/>
      <sheetName val="SI"/>
      <sheetName val="Sco Cap"/>
      <sheetName val="Sco TB"/>
      <sheetName val="TN tram"/>
      <sheetName val="TN C.set"/>
      <sheetName val="TN TD DDay"/>
      <sheetName val="Phan chung"/>
      <sheetName val="Phu luc HD"/>
      <sheetName val="Gia du thau"/>
      <sheetName val="PTDG"/>
      <sheetName val="Ca xe"/>
      <sheetName val="tc"/>
      <sheetName val="TDT"/>
      <sheetName val="xl"/>
      <sheetName val="NN"/>
      <sheetName val="Tralaivay"/>
      <sheetName val="TBTN"/>
      <sheetName val="CPTV"/>
      <sheetName val="PCCHAY"/>
      <sheetName val="dtks"/>
      <sheetName val="CDTHU CHI T1"/>
      <sheetName val="THUCHI 2"/>
      <sheetName val="THU CHI3"/>
      <sheetName val="THU CHI 4"/>
      <sheetName val="THU CHI5"/>
      <sheetName val="THU CHI 6"/>
      <sheetName val="TU CHI 7"/>
      <sheetName val="THU CHI9"/>
      <sheetName val="THU CHI 8"/>
      <sheetName val="THU CHI 10"/>
      <sheetName val="THU CHI 11"/>
      <sheetName val="THU CHI 12"/>
      <sheetName val="C45A-BH"/>
      <sheetName val="C46A-BH"/>
      <sheetName val="C47A-BH"/>
      <sheetName val="C48A-BH"/>
      <sheetName val="S-53-1"/>
      <sheetName val="sent to"/>
      <sheetName val="Xep hang 201"/>
      <sheetName val="toan Cty"/>
      <sheetName val="Cong ty"/>
      <sheetName val="XN 2"/>
      <sheetName val="XN ong CHi"/>
      <sheetName val="N XDCT&amp; XKLD"/>
      <sheetName val="CN HCM"/>
      <sheetName val="HITECO"/>
      <sheetName val="TT XKLD(Nhan)"/>
      <sheetName val="Ong Hong"/>
      <sheetName val="CN hung yen"/>
      <sheetName val="Dong nai"/>
      <sheetName val="LUU1704"/>
      <sheetName val="T1(T1)04"/>
      <sheetName val="Tien ung"/>
      <sheetName val="phi luong3"/>
      <sheetName val="DGXDCB"/>
      <sheetName val="DEM"/>
      <sheetName val="KHOILUONG"/>
      <sheetName val="DONGIA"/>
      <sheetName val="CPKSTK"/>
      <sheetName val="THIETBI"/>
      <sheetName val="VC1"/>
      <sheetName val="VC2"/>
      <sheetName val="VC3"/>
      <sheetName val="VC4"/>
      <sheetName val="VC5"/>
      <sheetName val="BaoCao"/>
      <sheetName val="TT"/>
      <sheetName val="CO SO DU LIEU PTVL"/>
      <sheetName val="Dec31"/>
      <sheetName val="Jan2"/>
      <sheetName val="Jan3"/>
      <sheetName val="Jan4"/>
      <sheetName val="Jan6"/>
      <sheetName val="Jan7"/>
      <sheetName val="Jan8"/>
      <sheetName val="Jan9"/>
      <sheetName val="Jan10"/>
      <sheetName val="Jan11"/>
      <sheetName val="Jan13"/>
      <sheetName val="Jan14"/>
      <sheetName val="Jan15"/>
      <sheetName val="Jan16"/>
      <sheetName val="Jan17"/>
      <sheetName val="Jan18"/>
      <sheetName val="Jan20"/>
      <sheetName val="Jan21"/>
      <sheetName val="Jan22"/>
      <sheetName val="Jan23"/>
      <sheetName val="Jan24"/>
      <sheetName val="Jan25"/>
      <sheetName val="Jan27"/>
      <sheetName val="Jan28"/>
      <sheetName val="C.TIEU"/>
      <sheetName val="CPNLTT"/>
      <sheetName val="TM"/>
      <sheetName val="Ke"/>
      <sheetName val="THDGK"/>
      <sheetName val="THDGTT"/>
      <sheetName val="Cong hop"/>
      <sheetName val="nt+dd+cl"/>
      <sheetName val="kc+conlaiql"/>
      <sheetName val="kc+clai(107)"/>
      <sheetName val="duong(107)"/>
      <sheetName val="qui1"/>
      <sheetName val="1,3-30,4"/>
      <sheetName val="kldukien"/>
      <sheetName val="kldukien (107)"/>
      <sheetName val="thang4"/>
      <sheetName val="qui1 (2)"/>
      <sheetName val="Caodo"/>
      <sheetName val="Dat"/>
      <sheetName val="KL-CTTK"/>
      <sheetName val="BTH"/>
      <sheetName val="BU-gian"/>
      <sheetName val="Bu-Ha"/>
      <sheetName val="PTVT"/>
      <sheetName val="Gia DAN"/>
      <sheetName val="Dan"/>
      <sheetName val="Cuoc"/>
      <sheetName val="Bugia"/>
      <sheetName val="KL57"/>
      <sheetName val="KLTong hop"/>
      <sheetName val="Lan can"/>
      <sheetName val="Ranh doc (2)"/>
      <sheetName val="Ranh doc"/>
      <sheetName val="Coc tieu"/>
      <sheetName val="Bien bao"/>
      <sheetName val="Nan tuyen"/>
      <sheetName val="Lan 1"/>
      <sheetName val="Lan  2"/>
      <sheetName val="Lan 3"/>
      <sheetName val="Gia tri"/>
      <sheetName val="Lan 5"/>
      <sheetName val="Q1-02"/>
      <sheetName val="Q2-02"/>
      <sheetName val="Q3-02"/>
      <sheetName val="binh do"/>
      <sheetName val="cot lieu"/>
      <sheetName val="van khuon"/>
      <sheetName val="CT BT"/>
      <sheetName val="lay mau"/>
      <sheetName val="mat ngoai goi"/>
      <sheetName val="coc tram-bt"/>
      <sheetName val="THDT"/>
      <sheetName val="DM-Goc"/>
      <sheetName val="Gia-CT"/>
      <sheetName val="PTCP"/>
      <sheetName val="cphoi"/>
      <sheetName val="KH-2001"/>
      <sheetName val="KH-2002"/>
      <sheetName val="KH-2003"/>
      <sheetName val="DGTL"/>
      <sheetName val="®¬ngi¸"/>
      <sheetName val="dongle"/>
      <sheetName val="XE DAU"/>
      <sheetName val="XE XANG"/>
      <sheetName val="Thang 12"/>
      <sheetName val="Thang 1"/>
      <sheetName val="moi"/>
      <sheetName val="Thang 12 (2)"/>
      <sheetName val="Thang 01"/>
      <sheetName val="TH mau moi tu T10"/>
      <sheetName val="Tong hop Quy IV"/>
      <sheetName val="Tong Thu"/>
      <sheetName val="Tong Chi"/>
      <sheetName val="Truong hoc"/>
      <sheetName val="Cty CP"/>
      <sheetName val="G.thau 3B"/>
      <sheetName val="T.Hop Thu-chi"/>
      <sheetName val="XN79"/>
      <sheetName val="CTMT"/>
      <sheetName val="T.Luong"/>
      <sheetName val="NCTT"/>
      <sheetName val="QLDN"/>
      <sheetName val="641"/>
      <sheetName val="642"/>
      <sheetName val="T.HAO"/>
      <sheetName val="DT TUYEN"/>
      <sheetName val="DT GIA"/>
      <sheetName val="KHDT"/>
      <sheetName val="KHDT (2)"/>
      <sheetName val="SX-TT"/>
      <sheetName val="CL "/>
      <sheetName val="VTu"/>
      <sheetName val="LDTL"/>
      <sheetName val="KHao"/>
      <sheetName val="LNKD"/>
      <sheetName val="SK"/>
      <sheetName val="TNo"/>
      <sheetName val="CTTH"/>
      <sheetName val="VON"/>
      <sheetName val="VLD"/>
      <sheetName val="KQ (2)"/>
      <sheetName val="Cau 2(3)"/>
      <sheetName val="00000005"/>
      <sheetName val="00000006"/>
      <sheetName val="HTSD6LD"/>
      <sheetName val="HTSDDNN"/>
      <sheetName val="HTSDKT"/>
      <sheetName val="BD"/>
      <sheetName val="HTNT"/>
      <sheetName val="CHART"/>
      <sheetName val="HTDT"/>
      <sheetName val="HTSDD"/>
      <sheetName val="C47-QI-2003"/>
      <sheetName val="ytq1"/>
      <sheetName val="C48-QI-2003"/>
      <sheetName val="cap so lan 2"/>
      <sheetName val="cap so BHXH"/>
      <sheetName val="tru tien"/>
      <sheetName val="C45-2003"/>
      <sheetName val="C47-QII-2003"/>
      <sheetName val="C48-QII-2003"/>
      <sheetName val="yt q2"/>
      <sheetName val="all"/>
      <sheetName val="c45 t3"/>
      <sheetName val="c45 t6"/>
      <sheetName val="BHYT Q3.2003"/>
      <sheetName val="C45 t7"/>
      <sheetName val="C47-t07.2003"/>
      <sheetName val="C45 t8"/>
      <sheetName val="C47-t08.2003"/>
      <sheetName val="C45 t09"/>
      <sheetName val="C47-t09.2003"/>
      <sheetName val="C45T12"/>
      <sheetName val="C47 T12"/>
      <sheetName val="BHYT Q4-2003"/>
      <sheetName val="NRC"/>
      <sheetName val="TH du toan "/>
      <sheetName val="Du toan "/>
      <sheetName val="C.Tinh"/>
      <sheetName val="TK_cap"/>
      <sheetName val="KH 200³ (moi max)"/>
      <sheetName val="C47T11"/>
      <sheetName val="C45T11"/>
      <sheetName val="C45 T10"/>
      <sheetName val="C47-t10"/>
      <sheetName val="DG SOC"/>
      <sheetName val="DG HQ"/>
      <sheetName val="ENFALUX"/>
      <sheetName val="NHXP"/>
      <sheetName val="KGIAT"/>
      <sheetName val="KDR"/>
      <sheetName val="JAVEL"/>
      <sheetName val="vita"/>
      <sheetName val="TPXM"/>
      <sheetName val="XM"/>
      <sheetName val="Bot Giat C"/>
      <sheetName val="Bot Giat P "/>
      <sheetName val="TP"/>
      <sheetName val="BRTAICHE"/>
      <sheetName val="THBKEO"/>
      <sheetName val="PBBKEO"/>
      <sheetName val="THAY THUNG H"/>
      <sheetName val="BBKK"/>
      <sheetName val="thi nghiem"/>
      <sheetName val="CBQT"/>
      <sheetName val="Outlets"/>
      <sheetName val="PGs"/>
      <sheetName val="PIPE-03E.XLS"/>
      <sheetName val="VËt liÖu"/>
      <sheetName val="THVL"/>
      <sheetName val="K_L­¬ng "/>
      <sheetName val="GTDT "/>
      <sheetName val="Bï VL "/>
      <sheetName val="Tæng Hîp"/>
      <sheetName val="Kinh PhÝ"/>
      <sheetName val="T kÕ"/>
      <sheetName val="chiettinhkenh"/>
      <sheetName val="tÝnh VL"/>
      <sheetName val="thuyetminh"/>
      <sheetName val="KL ®Ëp"/>
      <sheetName val="Lµng Lµ"/>
      <sheetName val="TIEN"/>
      <sheetName val="PHUONG"/>
      <sheetName val="ANH"/>
      <sheetName val="HUYNH"/>
      <sheetName val="TONKHO"/>
      <sheetName val="BANLE"/>
      <sheetName val="NHAPKHO"/>
      <sheetName val="DTCT"/>
      <sheetName val="THVT"/>
      <sheetName val="THGT"/>
      <sheetName val="cong bien t10"/>
      <sheetName val="luong t9 "/>
      <sheetName val="bb t9"/>
      <sheetName val="XETT10-03"/>
      <sheetName val="bxet"/>
      <sheetName val="N1111"/>
      <sheetName val="C1111"/>
      <sheetName val="1121"/>
      <sheetName val="daura"/>
      <sheetName val="dauvao"/>
      <sheetName val="TK111"/>
      <sheetName val="TK112"/>
      <sheetName val="TK131"/>
      <sheetName val="TK1331"/>
      <sheetName val="TK136"/>
      <sheetName val="TK138"/>
      <sheetName val="TK141"/>
      <sheetName val="TK152"/>
      <sheetName val="TK153"/>
      <sheetName val="TK154"/>
      <sheetName val="TK211"/>
      <sheetName val="TK214"/>
      <sheetName val="TK311"/>
      <sheetName val="TK331"/>
      <sheetName val="TK3331"/>
      <sheetName val="TK3334"/>
      <sheetName val="TK334"/>
      <sheetName val="TK335"/>
      <sheetName val="TK336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BKE CT GOC"/>
      <sheetName val="BK-CT"/>
      <sheetName val="CTGS10"/>
      <sheetName val="BKE CT GOC (2)"/>
      <sheetName val="CTGS10 (2)"/>
      <sheetName val="VAT TU NHAN TXQN"/>
      <sheetName val="bang tong ke khoi luong vat tu"/>
      <sheetName val="hcong tkhe"/>
      <sheetName val="VAT TU NHAN TKHE"/>
      <sheetName val="hcong qn"/>
      <sheetName val="VAT TU NHAN (2)"/>
      <sheetName val="bANG THANH TOAN LUONG SC"/>
      <sheetName val="DON GIA TIEN LUONG SXCB"/>
      <sheetName val="bang ke luong sc"/>
      <sheetName val="DICH VU"/>
      <sheetName val="BD LE TET"/>
      <sheetName val="BANG THANH TOAN LUONG TO SO CHE"/>
      <sheetName val="BANG TONG HOP LUONG SP"/>
      <sheetName val="Bang ke tien luong O phong"/>
      <sheetName val="bang ke luong SP"/>
      <sheetName val="tam ung luong ky I"/>
      <sheetName val="bao cao BHXH 6 thang"/>
      <sheetName val="#REF"/>
      <sheetName val="THKL37"/>
      <sheetName val="Cong37"/>
      <sheetName val="VTCY37"/>
      <sheetName val="CLVL37"/>
      <sheetName val="QTC37"/>
      <sheetName val="THKL.H9"/>
      <sheetName val="CongH9"/>
      <sheetName val="VTCYH9"/>
      <sheetName val="CLVTH9"/>
      <sheetName val="QTC9"/>
      <sheetName val="BTCPLT"/>
      <sheetName val="GVL1134"/>
      <sheetName val="BGDHT"/>
      <sheetName val="CongH4"/>
      <sheetName val="THKL.H4"/>
      <sheetName val="VTCYH4"/>
      <sheetName val="CLVLH4"/>
      <sheetName val="QTCCH4"/>
      <sheetName val="Cong13"/>
      <sheetName val="THKL13"/>
      <sheetName val="VTCY13"/>
      <sheetName val="CLVL13"/>
      <sheetName val="QTC13"/>
      <sheetName val="THKLA10"/>
      <sheetName val="CongA10"/>
      <sheetName val="Hat 1"/>
      <sheetName val="H9Bson"/>
      <sheetName val=" H8 duong"/>
      <sheetName val="VP"/>
      <sheetName val="Hat 7dg"/>
      <sheetName val="TH duong 1B"/>
      <sheetName val="TH cau 1B"/>
      <sheetName val="cauH9"/>
      <sheetName val="cauH7"/>
      <sheetName val="cau H1"/>
      <sheetName val="Clech"/>
      <sheetName val="CPVL"/>
      <sheetName val="Son dg"/>
      <sheetName val="h"/>
      <sheetName val="VTCYA10"/>
      <sheetName val="CLVLA10"/>
      <sheetName val="QTA10"/>
      <sheetName val="THKL1"/>
      <sheetName val="Cong1"/>
      <sheetName val="VTCY1"/>
      <sheetName val="CLVL1"/>
      <sheetName val="QTCC1"/>
      <sheetName val="B01b"/>
      <sheetName val="B01a"/>
      <sheetName val="B03a"/>
      <sheetName val="B03b"/>
      <sheetName val="B5"/>
      <sheetName val="B8,1"/>
      <sheetName val="B6b"/>
      <sheetName val="B4a"/>
      <sheetName val="B4b"/>
      <sheetName val="Van chtyen"/>
      <sheetName val="DS dang ky thi dua 2005"/>
      <sheetName val="DS khen thuong2004"/>
      <sheetName val="quy bao lu 05"/>
      <sheetName val="VT co phuong"/>
      <sheetName val="Da hai"/>
      <sheetName val="VT A ma"/>
      <sheetName val="VT van ho"/>
      <sheetName val="Son A Ma"/>
      <sheetName val="Son Co Ph"/>
      <sheetName val="Mau giao"/>
      <sheetName val="Tuan"/>
      <sheetName val="TT TH"/>
      <sheetName val="vat lieu tan hoat"/>
      <sheetName val="KL tonࡧ"/>
      <sheetName val="KTCB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11"/>
      <sheetName val="THop"/>
      <sheetName val="huy dong von"/>
      <sheetName val="Lai vayxd"/>
      <sheetName val="Lai vayphaitra"/>
      <sheetName val="Lai vay "/>
      <sheetName val="tra von"/>
      <sheetName val="KH chi tiet"/>
      <sheetName val="nguyen lieu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toan"/>
      <sheetName val="congtac vien-uy"/>
      <sheetName val="Nhan luc2001"/>
      <sheetName val="Vattu2"/>
      <sheetName val="Vattu"/>
      <sheetName val="Du toan"/>
      <sheetName val="Phan tich vat tu"/>
      <sheetName val="Tong hop vat tu"/>
      <sheetName val="Gia tri vat tu"/>
      <sheetName val="Chenh lech vat tu"/>
      <sheetName val="Chi phi van chuyen"/>
      <sheetName val="Don gia chi tiet"/>
      <sheetName val="Du thau"/>
      <sheetName val="QUY TM 2004 (3)"/>
      <sheetName val="QUY TM 2004 (2)"/>
      <sheetName val="SO CAI 2004 TK 111 (2)"/>
      <sheetName val="CTGS N111 (2)"/>
      <sheetName val="Can doi TK (2)"/>
      <sheetName val="CTGS Co 111"/>
      <sheetName val="Bang "/>
      <sheetName val="So TGNH  (2)"/>
      <sheetName val="N 111"/>
      <sheetName val="Sheet1 (3)"/>
      <sheetName val="C 111"/>
      <sheetName val="KD Theo YTo"/>
      <sheetName val="Tang giam TSCD"/>
      <sheetName val="TK Ngoai bang"/>
      <sheetName val="TMinh BC TC"/>
      <sheetName val="Can doi TK"/>
      <sheetName val="BCD KToan"/>
      <sheetName val="So TGNH "/>
      <sheetName val="SO CAI TK 112"/>
      <sheetName val="SO CAI 2004 TK 111"/>
      <sheetName val="Tien Vay 311"/>
      <sheetName val="DTCTiet"/>
      <sheetName val="DT BH"/>
      <sheetName val="So QTM 2005"/>
      <sheetName val="QUY TM 2004"/>
      <sheetName val="THGTXL"/>
      <sheetName val="Kenh"/>
      <sheetName val="BVCkenh"/>
      <sheetName val="THKenh"/>
      <sheetName val="congn140"/>
      <sheetName val="BVCc40"/>
      <sheetName val="cong30"/>
      <sheetName val="BVCcong30"/>
      <sheetName val="congQD"/>
      <sheetName val="BVCCQD"/>
      <sheetName val="tran"/>
      <sheetName val="Bvctran"/>
      <sheetName val="PXL+TB"/>
      <sheetName val="TK331B"/>
      <sheetName val="Ca.D"/>
      <sheetName val="Congt}"/>
      <sheetName val="bang ke nop`thue"/>
      <sheetName val="NAM 2004"/>
      <sheetName val="TK 911"/>
      <sheetName val=""/>
      <sheetName val="SILICATE"/>
      <sheetName val="Tong hop kinh phi"/>
      <sheetName val="QT Duoc (Hai)"/>
      <sheetName val="Cua"/>
      <sheetName val="NS"/>
      <sheetName val="H.long"/>
      <sheetName val="C.Mong"/>
      <sheetName val="M.Phu"/>
      <sheetName val="T.Son"/>
      <sheetName val="V.Don"/>
      <sheetName val="Y.Kien"/>
      <sheetName val="V.Quang"/>
      <sheetName val="Q.Lam"/>
      <sheetName val="P.Thu"/>
      <sheetName val="T.Coc"/>
      <sheetName val="D.Nghia"/>
      <sheetName val="TT.DH"/>
      <sheetName val="P.Phu"/>
      <sheetName val="P.Lai"/>
      <sheetName val="N.Xuyen"/>
      <sheetName val="H.quan"/>
      <sheetName val="S.Dang"/>
      <sheetName val="N.Quan"/>
      <sheetName val="C.Dam"/>
      <sheetName val="B.luan"/>
      <sheetName val="M.Luong"/>
      <sheetName val="B.Doan"/>
      <sheetName val="H.Do"/>
      <sheetName val="D.Khe"/>
      <sheetName val="P.Trung"/>
      <sheetName val="V.du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3"/>
      <sheetName val="TK 341vay dai han "/>
      <sheetName val="TK 214"/>
      <sheetName val="TK 212"/>
      <sheetName val="Chi tiet TK 211"/>
      <sheetName val="TK 211"/>
      <sheetName val="TK 154"/>
      <sheetName val="Chi tiet TK 152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CTTSCD"/>
      <sheetName val="TSCD ko dung"/>
      <sheetName val="Tong vat tu"/>
      <sheetName val="VT luu"/>
      <sheetName val="VTu1"/>
      <sheetName val="Vtu u dong"/>
      <sheetName val="TSLD khac"/>
      <sheetName val="CC da pbo het"/>
      <sheetName val="Phaitra"/>
      <sheetName val="TD_x0000_"/>
      <sheetName val="TDÕ"/>
      <sheetName val="CQuan"/>
      <sheetName val="CAU 1"/>
      <sheetName val="CAU3"/>
      <sheetName val="CAU5 A Thu"/>
      <sheetName val="yen lenh"/>
      <sheetName val="CAU5"/>
      <sheetName val="CAU5 (1+2)"/>
      <sheetName val="CAU 7 (O Hien)"/>
      <sheetName val="CAU 7"/>
      <sheetName val="CKCT"/>
      <sheetName val="TCCG ( NH)"/>
      <sheetName val="TCCG"/>
      <sheetName val="Cau 9"/>
      <sheetName val="Cau 11"/>
      <sheetName val="480"/>
      <sheetName val="TD@"/>
      <sheetName val="T12"/>
      <sheetName val="T11"/>
      <sheetName val="CT 03"/>
      <sheetName val="TH 03"/>
      <sheetName val="\MGT-DRT\MGT-IMPR\MGT-SC@\BA039"/>
      <sheetName val="Cong hoþ"/>
      <sheetName val="28+!60-28+420.5K95"/>
      <sheetName val="Thi sinh"/>
      <sheetName val="SPS"/>
      <sheetName val="DSNV"/>
      <sheetName val="Cham cong"/>
      <sheetName val="Bang luong"/>
      <sheetName val="LCB"/>
      <sheetName val="CN131"/>
      <sheetName val="STH 152"/>
      <sheetName val="CN 331"/>
      <sheetName val="VLSPHH"/>
      <sheetName val="DVKH"/>
      <sheetName val="Kho"/>
      <sheetName val="THDN MBA phu tai"/>
      <sheetName val="TBA CC"/>
      <sheetName val="D.Da0"/>
      <sheetName val="B9_SCL (2)"/>
      <sheetName val="T-9"/>
      <sheetName val="Thang 7-05"/>
      <sheetName val="Bia dvi"/>
      <sheetName val="B3_Tonghop thang"/>
      <sheetName val="B4_TTG"/>
      <sheetName val="B7_TaiNan"/>
      <sheetName val="B8_DongDien"/>
      <sheetName val="B9_SCL"/>
      <sheetName val="B10_SCTX"/>
      <sheetName val="B11_XTM"/>
      <sheetName val="B12_TBDC"/>
      <sheetName val="B13_LanKT"/>
      <sheetName val="BB NT GD H-thanh"/>
      <sheetName val="BB NT KL"/>
      <sheetName val="Goi2"/>
      <sheetName val="THpp"/>
      <sheetName val="pp"/>
      <sheetName val="CL PP"/>
      <sheetName val="TH DgPP"/>
      <sheetName val="Dg PP"/>
      <sheetName val="CL DgPP"/>
      <sheetName val="TH DDau"/>
      <sheetName val="DDau"/>
      <sheetName val="GT3PP"/>
      <sheetName val="CLDD"/>
      <sheetName val="GT3DD"/>
      <sheetName val="TH DVu"/>
      <sheetName val="Dichvu"/>
      <sheetName val="CL Dvu"/>
      <sheetName val="TH DgDvu"/>
      <sheetName val="Dg DV"/>
      <sheetName val="PTDdv"/>
      <sheetName val="CLDdv"/>
      <sheetName val="GT3DV"/>
      <sheetName val="TH-CO"/>
      <sheetName val="C.O"/>
      <sheetName val="TH dg OC"/>
      <sheetName val="DCO"/>
      <sheetName val="CL CatOng"/>
      <sheetName val="Bang qui cach Vtu"/>
      <sheetName val="T01"/>
      <sheetName val="T04"/>
      <sheetName val="DTcojg 4-5"/>
      <sheetName val="Tojg hop thep"/>
      <sheetName val="Phan tich don gia (doc)"/>
      <sheetName val="soi tho soi det"/>
      <sheetName val="soi thuong"/>
      <sheetName val="ni"/>
      <sheetName val="vai det"/>
      <sheetName val="chi phi 1tan"/>
      <sheetName val="von luu dong"/>
      <sheetName val="thue VAT"/>
      <sheetName val="doanh thu"/>
      <sheetName val="doanh thu loi nhuan"/>
      <sheetName val="dong tien"/>
      <sheetName val="thu hoi von"/>
      <sheetName val="hoan von"/>
      <sheetName val="dothi npv"/>
      <sheetName val="diem hoa von"/>
      <sheetName val="nop ngan sach"/>
      <sheetName val="chi tieu"/>
      <sheetName val="luong thang 10"/>
      <sheetName val="tong hop thang 10"/>
      <sheetName val="loung11"/>
      <sheetName val="TH 11"/>
      <sheetName val="T122"/>
      <sheetName val="T121"/>
      <sheetName val="px khai thac 2"/>
      <sheetName val="dao lo so 2"/>
      <sheetName val="luong vp thang 10"/>
      <sheetName val="T_x0003__x0000_ong dip nhan danh hieu AHL§"/>
      <sheetName val="pt0-1"/>
      <sheetName val="kp0-1"/>
      <sheetName val="0-1"/>
      <sheetName val="pt2-3"/>
      <sheetName val="thkp2-3"/>
      <sheetName val="2-3"/>
      <sheetName val="cl1-2"/>
      <sheetName val="thkp1-2"/>
      <sheetName val="clvl1-2"/>
      <sheetName val="1-2"/>
      <sheetName val="26+960-27+050.9"/>
      <sheetName val="\N\MGT-DRT\MGT-IMPR\MGT-SC@\BA0"/>
      <sheetName val="Chung tu"/>
      <sheetName val="So cai"/>
      <sheetName val="Can doi"/>
      <sheetName val="Phat sinh"/>
      <sheetName val="MLDV"/>
      <sheetName val="catongcu"/>
      <sheetName val="BC"/>
      <sheetName val="NNCONGNHAN"/>
      <sheetName val="bangtonghop"/>
      <sheetName val="B T HOP"/>
      <sheetName val="HT HE DUONG"/>
      <sheetName val="MLPP"/>
      <sheetName val="DH D1,2"/>
      <sheetName val="Tro giup"/>
      <sheetName val="XXXXXXX_x0018_"/>
      <sheetName val="UBi"/>
      <sheetName val="2ÿÿ960-ÿÿ+1ÿÿÿÿ(k95)"/>
      <sheetName val="[PIPE-03E.XLSÝ26+960-27+150.4(k"/>
      <sheetName val="Tong hop gia"/>
      <sheetName val="May thi cong"/>
      <sheetName val="Chi phi chung"/>
      <sheetName val="Config"/>
      <sheetName val="_x0002__x0001_"/>
      <sheetName val="_x0000__x0000__x0005__x0000_"/>
      <sheetName val="ten"/>
      <sheetName val="nphuo"/>
      <sheetName val="28+160-&quot;8+420,17Top"/>
      <sheetName val="KHo152"/>
      <sheetName val="Kho153"/>
      <sheetName val="@.Dap"/>
      <sheetName val="LUU"/>
      <sheetName val="BAONO"/>
      <sheetName val="BAONOCHUAXONG"/>
      <sheetName val="PHI"/>
      <sheetName val="Muavao6"/>
      <sheetName val="Muavao7"/>
      <sheetName val="DMCP"/>
      <sheetName val="MD03-4"/>
      <sheetName val="XE DA("/>
      <sheetName val="khen thuong (2)"/>
      <sheetName val="khen thuong"/>
      <sheetName val="Thuong"/>
      <sheetName val="San luong"/>
      <sheetName val="Thu nhap"/>
      <sheetName val="DGCT1"/>
      <sheetName val="Tu van Thiet ke"/>
      <sheetName val="Tien do thi cong"/>
      <sheetName val="Bia du toan"/>
      <sheetName val="Aug-10(D)"/>
      <sheetName val="Data input"/>
      <sheetName val="Data"/>
      <sheetName val="Group"/>
      <sheetName val="Loading"/>
      <sheetName val="Cong n_x0000_"/>
      <sheetName val="TDþ"/>
      <sheetName val="BU13-_x0003__x0000_+"/>
      <sheetName val="gvl"/>
      <sheetName val="GDTL cong D40"/>
      <sheetName val="THKPcong D40"/>
      <sheetName val="GDTran gieng"/>
      <sheetName val="THKPtran gieng"/>
      <sheetName val="XD"/>
      <sheetName val="THDT (2)"/>
      <sheetName val="DB (2)"/>
      <sheetName val="THTke"/>
      <sheetName val="DGTLdap dat (3)"/>
      <sheetName val="TM Du toan"/>
      <sheetName val="THKP dap chinh (3)"/>
      <sheetName val="Cong doan"/>
      <sheetName val="A"/>
      <sheetName val="PTS䁌"/>
      <sheetName val="clv¸"/>
      <sheetName val="B01þ"/>
      <sheetName val="B-B"/>
      <sheetName val="JanÐ"/>
      <sheetName val="Don gia"/>
      <sheetName val="LD Kien"/>
      <sheetName val="QLoc"/>
      <sheetName val="TT Qlao"/>
      <sheetName val="Yen Bai"/>
      <sheetName val="Yen Giang"/>
      <sheetName val="Yen Hung"/>
      <sheetName val="Yen Lam"/>
      <sheetName val="Yen lac"/>
      <sheetName val="Yen Ninh"/>
      <sheetName val="Yen Phong"/>
      <sheetName val="Yen Phu"/>
      <sheetName val="Yen thai"/>
      <sheetName val="Yen Thinh"/>
      <sheetName val="Yen Tho"/>
      <sheetName val="Yen Trung"/>
      <sheetName val="Yen Truong"/>
      <sheetName val="Yen Tam"/>
      <sheetName val="Dinh Binh"/>
      <sheetName val="Dinh Cong"/>
      <sheetName val="Dinh Hoa"/>
      <sheetName val=" Dinh Hung"/>
      <sheetName val="Dinh Hai"/>
      <sheetName val="Dinh Lien"/>
      <sheetName val="Dinh Long"/>
      <sheetName val="Dinh Thanh"/>
      <sheetName val="Dinh Tien"/>
      <sheetName val="Dinh Tang"/>
      <sheetName val="Dinh Tan"/>
      <sheetName val="THPT Thong Nhat"/>
      <sheetName val="Dinh Tuong"/>
      <sheetName val="TTBDChinh Tri"/>
      <sheetName val="Phong GD"/>
      <sheetName val="Khoi Mam Non"/>
      <sheetName val="BT Van Hoa"/>
      <sheetName val="Day Nghe"/>
      <sheetName val="TH Q Loc 1"/>
      <sheetName val="Q lao"/>
      <sheetName val="T nhat"/>
      <sheetName val="Y bai"/>
      <sheetName val="Y giang"/>
      <sheetName val="Y hung"/>
      <sheetName val="Y lam"/>
      <sheetName val="Y lac"/>
      <sheetName val="Y ninh"/>
      <sheetName val="Y phong"/>
      <sheetName val="Y phu"/>
      <sheetName val="Y thai"/>
      <sheetName val="Y thinh"/>
      <sheetName val="Y tho"/>
      <sheetName val="Y trung"/>
      <sheetName val="Y truong"/>
      <sheetName val="Y tam"/>
      <sheetName val="Dbinh"/>
      <sheetName val="D cong"/>
      <sheetName val="D hoa"/>
      <sheetName val="Dhung"/>
      <sheetName val="D hai"/>
      <sheetName val="D lien"/>
      <sheetName val="D long"/>
      <sheetName val="D thanh"/>
      <sheetName val="D tien"/>
      <sheetName val="D tang"/>
      <sheetName val="D tan"/>
      <sheetName val="D tuong"/>
      <sheetName val="Q loc 2"/>
      <sheetName val="DT 05"/>
      <sheetName val="Quý 1"/>
      <sheetName val="Thang3"/>
      <sheetName val="Quý2"/>
      <sheetName val="Quy 3"/>
      <sheetName val="KPCĐ"/>
      <sheetName val="Nghiep vu"/>
      <sheetName val="T10-11"/>
      <sheetName val="Quý4"/>
      <sheetName val="tph AAHSTOT27"/>
      <sheetName val="TPH10x20"/>
      <sheetName val="TPH5x10"/>
      <sheetName val="TPH0x5"/>
      <sheetName val="TPHCVang"/>
      <sheetName val="TPHBDa"/>
      <sheetName val="TH VL, NC, DDHT Thanhphuoc"/>
      <sheetName val="0_x0000_Ԁ_x0000_가"/>
      <sheetName val="kinh phí XD"/>
      <sheetName val="D.HopKL"/>
      <sheetName val="MTL$-INTER"/>
      <sheetName val="Du_lieu"/>
      <sheetName val="Luong 4 SPH"/>
      <sheetName val="27*920-28+160.Su3"/>
      <sheetName val="NGUYEN 1"/>
      <sheetName val="TIEP 1"/>
      <sheetName val="HUNG 1"/>
      <sheetName val="BIEU DO"/>
      <sheetName val="Chi tieu 11"/>
      <sheetName val="HE SO LUONG"/>
      <sheetName val="SCAU"/>
      <sheetName val="DUOC"/>
      <sheetName val="TOC"/>
      <sheetName val="TU"/>
      <sheetName val="BINH"/>
      <sheetName val="HAN"/>
      <sheetName val="DIEU"/>
      <sheetName val="PHUNG"/>
      <sheetName val="TRI"/>
      <sheetName val="VAN"/>
      <sheetName val="NGUYEN"/>
      <sheetName val="TIEP"/>
      <sheetName val="HUNG"/>
      <sheetName val="Chart3"/>
      <sheetName val="LUONG 12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clvÃ"/>
      <sheetName val="Q1-0_x0005_"/>
      <sheetName val="Q1-0þ"/>
      <sheetName val="_MGT-DRT_MGT-IMPR_MGT-SC@_BA039"/>
      <sheetName val="T_x0003_"/>
      <sheetName val="_N_MGT-DRT_MGT-IMPR_MGT-SC@_BA0"/>
      <sheetName val="_PIPE-03E.XLSÝ26+960-27+150.4(k"/>
      <sheetName val="BU13-_x0003_"/>
      <sheetName val=" o "/>
      <sheetName val="PNT-QUOT-#3"/>
      <sheetName val="DGXDC_x0008_"/>
      <sheetName val="0"/>
      <sheetName val="tra-vat-lieu"/>
      <sheetName val="TIEN GOI"/>
      <sheetName val="NHAT KY THU TIEN T.GOI"/>
      <sheetName val="LUONG GIAN TIEP"/>
      <sheetName val="NHAT KY THU TIEN TM"/>
      <sheetName val="UOC THUC HIEN THUE TNDN"/>
      <sheetName val="QUY TM"/>
      <sheetName val="131"/>
      <sheetName val="NKCT - 01"/>
      <sheetName val="LAI - LO"/>
      <sheetName val="TO KHAI CHI TIET"/>
      <sheetName val="THUE PII"/>
      <sheetName val="THUE PIII"/>
      <sheetName val="QUYET TOAN THUE TNDN"/>
      <sheetName val="BANG CAN DOI RUT GON"/>
      <sheetName val="BANG CAN DOI"/>
      <sheetName val="NHAT KY CHI TIEN"/>
      <sheetName val="LAI LO"/>
      <sheetName val="TO KHAI THUE DT -TNDN- CP"/>
      <sheetName val="QUYET TOAN THUE- CAC KHOAN"/>
      <sheetName val="GIA THANH"/>
      <sheetName val="BAI DUNG "/>
      <sheetName val="BIA NAM"/>
      <sheetName val="TM BAO CAO"/>
      <sheetName val="SXKD"/>
      <sheetName val="SOLIEU"/>
      <sheetName val="Bang luong _x0011_"/>
      <sheetName val="Nguồn"/>
      <sheetName val="C45(DAU NAM)"/>
      <sheetName val="C45.(B.DONG)"/>
      <sheetName val="C47.1"/>
      <sheetName val="C47.2"/>
      <sheetName val="C47.3"/>
      <sheetName val="C47.4"/>
      <sheetName val="C47.5"/>
      <sheetName val="C47.6"/>
      <sheetName val="C47.7"/>
      <sheetName val="S53.1"/>
      <sheetName val="S53.2"/>
      <sheetName val="S53.3"/>
      <sheetName val="S53.4"/>
      <sheetName val="C46.1"/>
      <sheetName val="C46.2"/>
      <sheetName val="C46.3"/>
      <sheetName val="C46.4"/>
      <sheetName val="GiaVL"/>
      <sheetName val="KHTTSP"/>
      <sheetName val="Cong n"/>
      <sheetName val="TD"/>
    </sheetNames>
    <definedNames>
      <definedName name="DataFilter"/>
      <definedName name="DataSort"/>
      <definedName name="GoBack" sheetId="0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 refreshError="1"/>
      <sheetData sheetId="83" refreshError="1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/>
      <sheetData sheetId="780"/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 refreshError="1"/>
      <sheetData sheetId="821" refreshError="1"/>
      <sheetData sheetId="822" refreshError="1"/>
      <sheetData sheetId="823" refreshError="1"/>
      <sheetData sheetId="824" refreshError="1"/>
      <sheetData sheetId="825" refreshError="1"/>
      <sheetData sheetId="826" refreshError="1"/>
      <sheetData sheetId="827" refreshError="1"/>
      <sheetData sheetId="828" refreshError="1"/>
      <sheetData sheetId="829" refreshError="1"/>
      <sheetData sheetId="830" refreshError="1"/>
      <sheetData sheetId="831" refreshError="1"/>
      <sheetData sheetId="832" refreshError="1"/>
      <sheetData sheetId="833" refreshError="1"/>
      <sheetData sheetId="834" refreshError="1"/>
      <sheetData sheetId="835" refreshError="1"/>
      <sheetData sheetId="836" refreshError="1"/>
      <sheetData sheetId="837" refreshError="1"/>
      <sheetData sheetId="838" refreshError="1"/>
      <sheetData sheetId="839" refreshError="1"/>
      <sheetData sheetId="840" refreshError="1"/>
      <sheetData sheetId="841" refreshError="1"/>
      <sheetData sheetId="842" refreshError="1"/>
      <sheetData sheetId="843" refreshError="1"/>
      <sheetData sheetId="844" refreshError="1"/>
      <sheetData sheetId="845" refreshError="1"/>
      <sheetData sheetId="846" refreshError="1"/>
      <sheetData sheetId="847" refreshError="1"/>
      <sheetData sheetId="848" refreshError="1"/>
      <sheetData sheetId="849" refreshError="1"/>
      <sheetData sheetId="850" refreshError="1"/>
      <sheetData sheetId="851" refreshError="1"/>
      <sheetData sheetId="852" refreshError="1"/>
      <sheetData sheetId="853" refreshError="1"/>
      <sheetData sheetId="854"/>
      <sheetData sheetId="855"/>
      <sheetData sheetId="856"/>
      <sheetData sheetId="857"/>
      <sheetData sheetId="858"/>
      <sheetData sheetId="859" refreshError="1"/>
      <sheetData sheetId="860" refreshError="1"/>
      <sheetData sheetId="861" refreshError="1"/>
      <sheetData sheetId="862" refreshError="1"/>
      <sheetData sheetId="863" refreshError="1"/>
      <sheetData sheetId="864"/>
      <sheetData sheetId="865"/>
      <sheetData sheetId="866"/>
      <sheetData sheetId="867"/>
      <sheetData sheetId="868"/>
      <sheetData sheetId="869"/>
      <sheetData sheetId="870"/>
      <sheetData sheetId="871"/>
      <sheetData sheetId="872"/>
      <sheetData sheetId="873"/>
      <sheetData sheetId="874"/>
      <sheetData sheetId="875"/>
      <sheetData sheetId="876"/>
      <sheetData sheetId="877"/>
      <sheetData sheetId="878"/>
      <sheetData sheetId="879"/>
      <sheetData sheetId="880"/>
      <sheetData sheetId="881"/>
      <sheetData sheetId="882"/>
      <sheetData sheetId="883"/>
      <sheetData sheetId="884"/>
      <sheetData sheetId="885"/>
      <sheetData sheetId="886"/>
      <sheetData sheetId="887"/>
      <sheetData sheetId="888"/>
      <sheetData sheetId="889"/>
      <sheetData sheetId="890"/>
      <sheetData sheetId="891"/>
      <sheetData sheetId="892"/>
      <sheetData sheetId="893"/>
      <sheetData sheetId="894"/>
      <sheetData sheetId="895"/>
      <sheetData sheetId="896"/>
      <sheetData sheetId="897"/>
      <sheetData sheetId="898" refreshError="1"/>
      <sheetData sheetId="899" refreshError="1"/>
      <sheetData sheetId="900" refreshError="1"/>
      <sheetData sheetId="901" refreshError="1"/>
      <sheetData sheetId="902" refreshError="1"/>
      <sheetData sheetId="903" refreshError="1"/>
      <sheetData sheetId="904" refreshError="1"/>
      <sheetData sheetId="905" refreshError="1"/>
      <sheetData sheetId="906" refreshError="1"/>
      <sheetData sheetId="907" refreshError="1"/>
      <sheetData sheetId="908" refreshError="1"/>
      <sheetData sheetId="909" refreshError="1"/>
      <sheetData sheetId="910" refreshError="1"/>
      <sheetData sheetId="911" refreshError="1"/>
      <sheetData sheetId="912" refreshError="1"/>
      <sheetData sheetId="913" refreshError="1"/>
      <sheetData sheetId="914" refreshError="1"/>
      <sheetData sheetId="915"/>
      <sheetData sheetId="916"/>
      <sheetData sheetId="917"/>
      <sheetData sheetId="918"/>
      <sheetData sheetId="919"/>
      <sheetData sheetId="920" refreshError="1"/>
      <sheetData sheetId="921" refreshError="1"/>
      <sheetData sheetId="922" refreshError="1"/>
      <sheetData sheetId="923" refreshError="1"/>
      <sheetData sheetId="924" refreshError="1"/>
      <sheetData sheetId="925" refreshError="1"/>
      <sheetData sheetId="926" refreshError="1"/>
      <sheetData sheetId="927" refreshError="1"/>
      <sheetData sheetId="928" refreshError="1"/>
      <sheetData sheetId="929" refreshError="1"/>
      <sheetData sheetId="930" refreshError="1"/>
      <sheetData sheetId="931" refreshError="1"/>
      <sheetData sheetId="932" refreshError="1"/>
      <sheetData sheetId="933" refreshError="1"/>
      <sheetData sheetId="934" refreshError="1"/>
      <sheetData sheetId="935"/>
      <sheetData sheetId="936"/>
      <sheetData sheetId="937"/>
      <sheetData sheetId="938"/>
      <sheetData sheetId="939"/>
      <sheetData sheetId="940"/>
      <sheetData sheetId="941"/>
      <sheetData sheetId="942"/>
      <sheetData sheetId="943"/>
      <sheetData sheetId="944"/>
      <sheetData sheetId="945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 refreshError="1"/>
      <sheetData sheetId="969" refreshError="1"/>
      <sheetData sheetId="970" refreshError="1"/>
      <sheetData sheetId="971" refreshError="1"/>
      <sheetData sheetId="972" refreshError="1"/>
      <sheetData sheetId="973" refreshError="1"/>
      <sheetData sheetId="974" refreshError="1"/>
      <sheetData sheetId="975" refreshError="1"/>
      <sheetData sheetId="976" refreshError="1"/>
      <sheetData sheetId="977" refreshError="1"/>
      <sheetData sheetId="978" refreshError="1"/>
      <sheetData sheetId="979" refreshError="1"/>
      <sheetData sheetId="980" refreshError="1"/>
      <sheetData sheetId="981" refreshError="1"/>
      <sheetData sheetId="982" refreshError="1"/>
      <sheetData sheetId="983" refreshError="1"/>
      <sheetData sheetId="984" refreshError="1"/>
      <sheetData sheetId="985" refreshError="1"/>
      <sheetData sheetId="986" refreshError="1"/>
      <sheetData sheetId="987" refreshError="1"/>
      <sheetData sheetId="988" refreshError="1"/>
      <sheetData sheetId="989" refreshError="1"/>
      <sheetData sheetId="990" refreshError="1"/>
      <sheetData sheetId="991" refreshError="1"/>
      <sheetData sheetId="992" refreshError="1"/>
      <sheetData sheetId="993" refreshError="1"/>
      <sheetData sheetId="994" refreshError="1"/>
      <sheetData sheetId="995" refreshError="1"/>
      <sheetData sheetId="996" refreshError="1"/>
      <sheetData sheetId="997" refreshError="1"/>
      <sheetData sheetId="998" refreshError="1"/>
      <sheetData sheetId="999" refreshError="1"/>
      <sheetData sheetId="1000" refreshError="1"/>
      <sheetData sheetId="1001" refreshError="1"/>
      <sheetData sheetId="1002" refreshError="1"/>
      <sheetData sheetId="1003" refreshError="1"/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 refreshError="1"/>
      <sheetData sheetId="1011" refreshError="1"/>
      <sheetData sheetId="1012" refreshError="1"/>
      <sheetData sheetId="1013" refreshError="1"/>
      <sheetData sheetId="1014" refreshError="1"/>
      <sheetData sheetId="1015" refreshError="1"/>
      <sheetData sheetId="1016" refreshError="1"/>
      <sheetData sheetId="1017" refreshError="1"/>
      <sheetData sheetId="1018"/>
      <sheetData sheetId="1019"/>
      <sheetData sheetId="1020"/>
      <sheetData sheetId="1021"/>
      <sheetData sheetId="1022"/>
      <sheetData sheetId="1023"/>
      <sheetData sheetId="1024"/>
      <sheetData sheetId="1025"/>
      <sheetData sheetId="1026"/>
      <sheetData sheetId="1027"/>
      <sheetData sheetId="1028"/>
      <sheetData sheetId="1029"/>
      <sheetData sheetId="1030"/>
      <sheetData sheetId="1031"/>
      <sheetData sheetId="1032"/>
      <sheetData sheetId="1033"/>
      <sheetData sheetId="1034"/>
      <sheetData sheetId="1035"/>
      <sheetData sheetId="1036"/>
      <sheetData sheetId="1037"/>
      <sheetData sheetId="1038"/>
      <sheetData sheetId="1039"/>
      <sheetData sheetId="1040"/>
      <sheetData sheetId="1041"/>
      <sheetData sheetId="1042"/>
      <sheetData sheetId="1043"/>
      <sheetData sheetId="1044" refreshError="1"/>
      <sheetData sheetId="1045" refreshError="1"/>
      <sheetData sheetId="1046" refreshError="1"/>
      <sheetData sheetId="1047" refreshError="1"/>
      <sheetData sheetId="1048" refreshError="1"/>
      <sheetData sheetId="1049" refreshError="1"/>
      <sheetData sheetId="1050" refreshError="1"/>
      <sheetData sheetId="1051" refreshError="1"/>
      <sheetData sheetId="1052" refreshError="1"/>
      <sheetData sheetId="1053" refreshError="1"/>
      <sheetData sheetId="1054" refreshError="1"/>
      <sheetData sheetId="1055" refreshError="1"/>
      <sheetData sheetId="1056" refreshError="1"/>
      <sheetData sheetId="1057" refreshError="1"/>
      <sheetData sheetId="1058" refreshError="1"/>
      <sheetData sheetId="1059" refreshError="1"/>
      <sheetData sheetId="1060" refreshError="1"/>
      <sheetData sheetId="1061" refreshError="1"/>
      <sheetData sheetId="1062" refreshError="1"/>
      <sheetData sheetId="1063" refreshError="1"/>
      <sheetData sheetId="1064" refreshError="1"/>
      <sheetData sheetId="1065" refreshError="1"/>
      <sheetData sheetId="1066" refreshError="1"/>
      <sheetData sheetId="1067" refreshError="1"/>
      <sheetData sheetId="1068" refreshError="1"/>
      <sheetData sheetId="1069" refreshError="1"/>
      <sheetData sheetId="1070" refreshError="1"/>
      <sheetData sheetId="1071" refreshError="1"/>
      <sheetData sheetId="1072" refreshError="1"/>
      <sheetData sheetId="1073" refreshError="1"/>
      <sheetData sheetId="1074" refreshError="1"/>
      <sheetData sheetId="1075" refreshError="1"/>
      <sheetData sheetId="1076" refreshError="1"/>
      <sheetData sheetId="1077" refreshError="1"/>
      <sheetData sheetId="1078" refreshError="1"/>
      <sheetData sheetId="1079" refreshError="1"/>
      <sheetData sheetId="1080" refreshError="1"/>
      <sheetData sheetId="1081" refreshError="1"/>
      <sheetData sheetId="1082" refreshError="1"/>
      <sheetData sheetId="1083" refreshError="1"/>
      <sheetData sheetId="1084" refreshError="1"/>
      <sheetData sheetId="1085" refreshError="1"/>
      <sheetData sheetId="1086" refreshError="1"/>
      <sheetData sheetId="1087" refreshError="1"/>
      <sheetData sheetId="1088" refreshError="1"/>
      <sheetData sheetId="1089" refreshError="1"/>
      <sheetData sheetId="1090" refreshError="1"/>
      <sheetData sheetId="1091" refreshError="1"/>
      <sheetData sheetId="1092" refreshError="1"/>
      <sheetData sheetId="1093" refreshError="1"/>
      <sheetData sheetId="1094"/>
      <sheetData sheetId="1095"/>
      <sheetData sheetId="1096"/>
      <sheetData sheetId="1097"/>
      <sheetData sheetId="1098"/>
      <sheetData sheetId="1099"/>
      <sheetData sheetId="1100"/>
      <sheetData sheetId="1101"/>
      <sheetData sheetId="1102"/>
      <sheetData sheetId="1103"/>
      <sheetData sheetId="1104"/>
      <sheetData sheetId="1105"/>
      <sheetData sheetId="1106"/>
      <sheetData sheetId="1107"/>
      <sheetData sheetId="1108"/>
      <sheetData sheetId="1109"/>
      <sheetData sheetId="1110"/>
      <sheetData sheetId="1111"/>
      <sheetData sheetId="1112"/>
      <sheetData sheetId="1113"/>
      <sheetData sheetId="1114"/>
      <sheetData sheetId="1115"/>
      <sheetData sheetId="1116"/>
      <sheetData sheetId="1117"/>
      <sheetData sheetId="1118"/>
      <sheetData sheetId="1119" refreshError="1"/>
      <sheetData sheetId="1120" refreshError="1"/>
      <sheetData sheetId="1121" refreshError="1"/>
      <sheetData sheetId="1122" refreshError="1"/>
      <sheetData sheetId="1123" refreshError="1"/>
      <sheetData sheetId="1124" refreshError="1"/>
      <sheetData sheetId="1125" refreshError="1"/>
      <sheetData sheetId="1126" refreshError="1"/>
      <sheetData sheetId="1127" refreshError="1"/>
      <sheetData sheetId="1128" refreshError="1"/>
      <sheetData sheetId="1129" refreshError="1"/>
      <sheetData sheetId="1130" refreshError="1"/>
      <sheetData sheetId="1131" refreshError="1"/>
      <sheetData sheetId="1132" refreshError="1"/>
      <sheetData sheetId="1133" refreshError="1"/>
      <sheetData sheetId="1134" refreshError="1"/>
      <sheetData sheetId="1135" refreshError="1"/>
      <sheetData sheetId="1136"/>
      <sheetData sheetId="1137"/>
      <sheetData sheetId="1138"/>
      <sheetData sheetId="1139"/>
      <sheetData sheetId="1140" refreshError="1"/>
      <sheetData sheetId="1141"/>
      <sheetData sheetId="1142"/>
      <sheetData sheetId="1143"/>
      <sheetData sheetId="1144"/>
      <sheetData sheetId="1145"/>
      <sheetData sheetId="1146"/>
      <sheetData sheetId="1147"/>
      <sheetData sheetId="1148"/>
      <sheetData sheetId="1149"/>
      <sheetData sheetId="1150"/>
      <sheetData sheetId="1151"/>
      <sheetData sheetId="1152"/>
      <sheetData sheetId="1153"/>
      <sheetData sheetId="1154"/>
      <sheetData sheetId="1155"/>
      <sheetData sheetId="1156"/>
      <sheetData sheetId="1157"/>
      <sheetData sheetId="1158"/>
      <sheetData sheetId="1159"/>
      <sheetData sheetId="1160"/>
      <sheetData sheetId="1161"/>
      <sheetData sheetId="1162"/>
      <sheetData sheetId="1163"/>
      <sheetData sheetId="1164"/>
      <sheetData sheetId="1165"/>
      <sheetData sheetId="1166"/>
      <sheetData sheetId="1167"/>
      <sheetData sheetId="1168"/>
      <sheetData sheetId="1169"/>
      <sheetData sheetId="1170"/>
      <sheetData sheetId="1171"/>
      <sheetData sheetId="1172"/>
      <sheetData sheetId="1173"/>
      <sheetData sheetId="1174"/>
      <sheetData sheetId="1175"/>
      <sheetData sheetId="1176"/>
      <sheetData sheetId="1177"/>
      <sheetData sheetId="1178"/>
      <sheetData sheetId="1179"/>
      <sheetData sheetId="1180"/>
      <sheetData sheetId="1181"/>
      <sheetData sheetId="1182"/>
      <sheetData sheetId="1183"/>
      <sheetData sheetId="1184"/>
      <sheetData sheetId="1185"/>
      <sheetData sheetId="1186"/>
      <sheetData sheetId="1187"/>
      <sheetData sheetId="1188"/>
      <sheetData sheetId="1189"/>
      <sheetData sheetId="1190"/>
      <sheetData sheetId="1191"/>
      <sheetData sheetId="1192"/>
      <sheetData sheetId="1193"/>
      <sheetData sheetId="1194"/>
      <sheetData sheetId="1195"/>
      <sheetData sheetId="1196"/>
      <sheetData sheetId="1197"/>
      <sheetData sheetId="1198"/>
      <sheetData sheetId="1199"/>
      <sheetData sheetId="1200"/>
      <sheetData sheetId="1201"/>
      <sheetData sheetId="1202"/>
      <sheetData sheetId="1203"/>
      <sheetData sheetId="1204"/>
      <sheetData sheetId="1205"/>
      <sheetData sheetId="1206"/>
      <sheetData sheetId="1207"/>
      <sheetData sheetId="1208"/>
      <sheetData sheetId="1209" refreshError="1"/>
      <sheetData sheetId="1210" refreshError="1"/>
      <sheetData sheetId="1211" refreshError="1"/>
      <sheetData sheetId="1212" refreshError="1"/>
      <sheetData sheetId="1213" refreshError="1"/>
      <sheetData sheetId="1214" refreshError="1"/>
      <sheetData sheetId="1215" refreshError="1"/>
      <sheetData sheetId="1216" refreshError="1"/>
      <sheetData sheetId="1217" refreshError="1"/>
      <sheetData sheetId="1218" refreshError="1"/>
      <sheetData sheetId="1219" refreshError="1"/>
      <sheetData sheetId="1220" refreshError="1"/>
      <sheetData sheetId="1221" refreshError="1"/>
      <sheetData sheetId="1222" refreshError="1"/>
      <sheetData sheetId="1223"/>
      <sheetData sheetId="1224"/>
      <sheetData sheetId="1225"/>
      <sheetData sheetId="1226"/>
      <sheetData sheetId="1227"/>
      <sheetData sheetId="1228"/>
      <sheetData sheetId="1229"/>
      <sheetData sheetId="1230"/>
      <sheetData sheetId="1231"/>
      <sheetData sheetId="1232"/>
      <sheetData sheetId="1233"/>
      <sheetData sheetId="1234"/>
      <sheetData sheetId="1235"/>
      <sheetData sheetId="1236" refreshError="1"/>
      <sheetData sheetId="1237" refreshError="1"/>
      <sheetData sheetId="1238" refreshError="1"/>
      <sheetData sheetId="1239"/>
      <sheetData sheetId="1240" refreshError="1"/>
      <sheetData sheetId="1241" refreshError="1"/>
      <sheetData sheetId="1242" refreshError="1"/>
      <sheetData sheetId="1243"/>
      <sheetData sheetId="1244" refreshError="1"/>
      <sheetData sheetId="1245" refreshError="1"/>
      <sheetData sheetId="1246" refreshError="1"/>
      <sheetData sheetId="1247" refreshError="1"/>
      <sheetData sheetId="1248" refreshError="1"/>
      <sheetData sheetId="1249" refreshError="1"/>
      <sheetData sheetId="1250" refreshError="1"/>
      <sheetData sheetId="1251" refreshError="1"/>
      <sheetData sheetId="1252" refreshError="1"/>
      <sheetData sheetId="1253" refreshError="1"/>
      <sheetData sheetId="1254" refreshError="1"/>
      <sheetData sheetId="1255" refreshError="1"/>
      <sheetData sheetId="1256" refreshError="1"/>
      <sheetData sheetId="1257" refreshError="1"/>
      <sheetData sheetId="1258" refreshError="1"/>
      <sheetData sheetId="1259" refreshError="1"/>
      <sheetData sheetId="1260" refreshError="1"/>
      <sheetData sheetId="1261" refreshError="1"/>
      <sheetData sheetId="1262" refreshError="1"/>
      <sheetData sheetId="1263" refreshError="1"/>
      <sheetData sheetId="1264" refreshError="1"/>
      <sheetData sheetId="1265" refreshError="1"/>
      <sheetData sheetId="1266" refreshError="1"/>
      <sheetData sheetId="1267" refreshError="1"/>
      <sheetData sheetId="1268" refreshError="1"/>
      <sheetData sheetId="1269" refreshError="1"/>
      <sheetData sheetId="1270" refreshError="1"/>
      <sheetData sheetId="1271" refreshError="1"/>
      <sheetData sheetId="1272" refreshError="1"/>
      <sheetData sheetId="1273" refreshError="1"/>
      <sheetData sheetId="1274" refreshError="1"/>
      <sheetData sheetId="1275" refreshError="1"/>
      <sheetData sheetId="1276" refreshError="1"/>
      <sheetData sheetId="1277" refreshError="1"/>
      <sheetData sheetId="1278" refreshError="1"/>
      <sheetData sheetId="1279" refreshError="1"/>
      <sheetData sheetId="1280" refreshError="1"/>
      <sheetData sheetId="1281" refreshError="1"/>
      <sheetData sheetId="1282" refreshError="1"/>
      <sheetData sheetId="1283" refreshError="1"/>
      <sheetData sheetId="1284" refreshError="1"/>
      <sheetData sheetId="1285" refreshError="1"/>
      <sheetData sheetId="1286" refreshError="1"/>
      <sheetData sheetId="1287" refreshError="1"/>
      <sheetData sheetId="1288" refreshError="1"/>
      <sheetData sheetId="1289" refreshError="1"/>
      <sheetData sheetId="1290" refreshError="1"/>
      <sheetData sheetId="1291" refreshError="1"/>
      <sheetData sheetId="1292" refreshError="1"/>
      <sheetData sheetId="1293" refreshError="1"/>
      <sheetData sheetId="1294" refreshError="1"/>
      <sheetData sheetId="1295" refreshError="1"/>
      <sheetData sheetId="1296" refreshError="1"/>
      <sheetData sheetId="1297" refreshError="1"/>
      <sheetData sheetId="1298" refreshError="1"/>
      <sheetData sheetId="1299" refreshError="1"/>
      <sheetData sheetId="1300" refreshError="1"/>
      <sheetData sheetId="1301" refreshError="1"/>
      <sheetData sheetId="1302" refreshError="1"/>
      <sheetData sheetId="1303" refreshError="1"/>
      <sheetData sheetId="1304"/>
      <sheetData sheetId="1305"/>
      <sheetData sheetId="1306"/>
      <sheetData sheetId="1307" refreshError="1"/>
      <sheetData sheetId="1308"/>
      <sheetData sheetId="1309"/>
      <sheetData sheetId="1310"/>
      <sheetData sheetId="1311"/>
      <sheetData sheetId="1312"/>
      <sheetData sheetId="1313"/>
      <sheetData sheetId="1314"/>
      <sheetData sheetId="1315"/>
      <sheetData sheetId="1316"/>
      <sheetData sheetId="1317"/>
      <sheetData sheetId="1318"/>
      <sheetData sheetId="1319"/>
      <sheetData sheetId="1320"/>
      <sheetData sheetId="1321"/>
      <sheetData sheetId="1322"/>
      <sheetData sheetId="1323"/>
      <sheetData sheetId="1324"/>
      <sheetData sheetId="1325"/>
      <sheetData sheetId="1326"/>
      <sheetData sheetId="1327" refreshError="1"/>
      <sheetData sheetId="1328" refreshError="1"/>
      <sheetData sheetId="1329" refreshError="1"/>
      <sheetData sheetId="1330" refreshError="1"/>
      <sheetData sheetId="1331" refreshError="1"/>
      <sheetData sheetId="1332"/>
      <sheetData sheetId="1333"/>
      <sheetData sheetId="1334"/>
      <sheetData sheetId="1335"/>
      <sheetData sheetId="1336"/>
      <sheetData sheetId="1337"/>
      <sheetData sheetId="1338"/>
      <sheetData sheetId="1339"/>
      <sheetData sheetId="1340" refreshError="1"/>
      <sheetData sheetId="1341"/>
      <sheetData sheetId="1342"/>
      <sheetData sheetId="1343"/>
      <sheetData sheetId="1344" refreshError="1"/>
      <sheetData sheetId="1345"/>
      <sheetData sheetId="1346"/>
      <sheetData sheetId="1347"/>
      <sheetData sheetId="1348"/>
      <sheetData sheetId="1349"/>
      <sheetData sheetId="1350"/>
      <sheetData sheetId="1351"/>
      <sheetData sheetId="1352"/>
      <sheetData sheetId="1353"/>
      <sheetData sheetId="1354"/>
      <sheetData sheetId="1355"/>
      <sheetData sheetId="1356"/>
      <sheetData sheetId="1357"/>
      <sheetData sheetId="1358"/>
      <sheetData sheetId="1359" refreshError="1"/>
      <sheetData sheetId="1360" refreshError="1"/>
      <sheetData sheetId="1361" refreshError="1"/>
      <sheetData sheetId="1362" refreshError="1"/>
      <sheetData sheetId="1363" refreshError="1"/>
      <sheetData sheetId="1364" refreshError="1"/>
      <sheetData sheetId="1365" refreshError="1"/>
      <sheetData sheetId="1366"/>
      <sheetData sheetId="1367"/>
      <sheetData sheetId="1368"/>
      <sheetData sheetId="1369" refreshError="1"/>
      <sheetData sheetId="1370" refreshError="1"/>
      <sheetData sheetId="1371" refreshError="1"/>
      <sheetData sheetId="1372" refreshError="1"/>
      <sheetData sheetId="1373" refreshError="1"/>
      <sheetData sheetId="1374" refreshError="1"/>
      <sheetData sheetId="1375" refreshError="1"/>
      <sheetData sheetId="1376" refreshError="1"/>
      <sheetData sheetId="1377" refreshError="1"/>
      <sheetData sheetId="1378" refreshError="1"/>
      <sheetData sheetId="1379" refreshError="1"/>
      <sheetData sheetId="1380" refreshError="1"/>
      <sheetData sheetId="1381" refreshError="1"/>
      <sheetData sheetId="1382" refreshError="1"/>
      <sheetData sheetId="1383" refreshError="1"/>
      <sheetData sheetId="1384" refreshError="1"/>
      <sheetData sheetId="1385" refreshError="1"/>
      <sheetData sheetId="1386" refreshError="1"/>
      <sheetData sheetId="1387" refreshError="1"/>
      <sheetData sheetId="1388" refreshError="1"/>
      <sheetData sheetId="1389" refreshError="1"/>
      <sheetData sheetId="1390" refreshError="1"/>
      <sheetData sheetId="1391" refreshError="1"/>
      <sheetData sheetId="1392" refreshError="1"/>
      <sheetData sheetId="1393" refreshError="1"/>
      <sheetData sheetId="1394" refreshError="1"/>
      <sheetData sheetId="1395" refreshError="1"/>
      <sheetData sheetId="1396" refreshError="1"/>
      <sheetData sheetId="1397" refreshError="1"/>
      <sheetData sheetId="1398" refreshError="1"/>
      <sheetData sheetId="1399" refreshError="1"/>
      <sheetData sheetId="1400" refreshError="1"/>
      <sheetData sheetId="1401" refreshError="1"/>
      <sheetData sheetId="1402" refreshError="1"/>
      <sheetData sheetId="1403" refreshError="1"/>
      <sheetData sheetId="1404" refreshError="1"/>
      <sheetData sheetId="1405" refreshError="1"/>
      <sheetData sheetId="1406" refreshError="1"/>
      <sheetData sheetId="1407" refreshError="1"/>
      <sheetData sheetId="1408" refreshError="1"/>
      <sheetData sheetId="1409" refreshError="1"/>
      <sheetData sheetId="1410" refreshError="1"/>
      <sheetData sheetId="1411" refreshError="1"/>
      <sheetData sheetId="1412" refreshError="1"/>
      <sheetData sheetId="1413" refreshError="1"/>
      <sheetData sheetId="1414" refreshError="1"/>
      <sheetData sheetId="1415" refreshError="1"/>
      <sheetData sheetId="1416" refreshError="1"/>
      <sheetData sheetId="1417" refreshError="1"/>
      <sheetData sheetId="1418" refreshError="1"/>
      <sheetData sheetId="1419" refreshError="1"/>
      <sheetData sheetId="1420" refreshError="1"/>
      <sheetData sheetId="1421" refreshError="1"/>
      <sheetData sheetId="1422" refreshError="1"/>
      <sheetData sheetId="1423" refreshError="1"/>
      <sheetData sheetId="1424" refreshError="1"/>
      <sheetData sheetId="1425" refreshError="1"/>
      <sheetData sheetId="1426" refreshError="1"/>
      <sheetData sheetId="1427" refreshError="1"/>
      <sheetData sheetId="1428" refreshError="1"/>
      <sheetData sheetId="1429" refreshError="1"/>
      <sheetData sheetId="1430" refreshError="1"/>
      <sheetData sheetId="1431" refreshError="1"/>
      <sheetData sheetId="1432" refreshError="1"/>
      <sheetData sheetId="1433" refreshError="1"/>
      <sheetData sheetId="1434" refreshError="1"/>
      <sheetData sheetId="1435" refreshError="1"/>
      <sheetData sheetId="1436" refreshError="1"/>
      <sheetData sheetId="1437" refreshError="1"/>
      <sheetData sheetId="1438" refreshError="1"/>
      <sheetData sheetId="1439" refreshError="1"/>
      <sheetData sheetId="1440" refreshError="1"/>
      <sheetData sheetId="1441" refreshError="1"/>
      <sheetData sheetId="1442" refreshError="1"/>
      <sheetData sheetId="1443" refreshError="1"/>
      <sheetData sheetId="1444" refreshError="1"/>
      <sheetData sheetId="1445" refreshError="1"/>
      <sheetData sheetId="1446" refreshError="1"/>
      <sheetData sheetId="1447" refreshError="1"/>
      <sheetData sheetId="1448" refreshError="1"/>
      <sheetData sheetId="1449" refreshError="1"/>
      <sheetData sheetId="1450" refreshError="1"/>
      <sheetData sheetId="1451" refreshError="1"/>
      <sheetData sheetId="1452" refreshError="1"/>
      <sheetData sheetId="1453" refreshError="1"/>
      <sheetData sheetId="1454" refreshError="1"/>
      <sheetData sheetId="1455" refreshError="1"/>
      <sheetData sheetId="1456" refreshError="1"/>
      <sheetData sheetId="1457" refreshError="1"/>
      <sheetData sheetId="1458" refreshError="1"/>
      <sheetData sheetId="1459" refreshError="1"/>
      <sheetData sheetId="1460" refreshError="1"/>
      <sheetData sheetId="1461" refreshError="1"/>
      <sheetData sheetId="1462" refreshError="1"/>
      <sheetData sheetId="1463" refreshError="1"/>
      <sheetData sheetId="1464" refreshError="1"/>
      <sheetData sheetId="1465" refreshError="1"/>
      <sheetData sheetId="1466" refreshError="1"/>
      <sheetData sheetId="1467" refreshError="1"/>
      <sheetData sheetId="1468" refreshError="1"/>
      <sheetData sheetId="1469" refreshError="1"/>
      <sheetData sheetId="1470" refreshError="1"/>
      <sheetData sheetId="1471" refreshError="1"/>
      <sheetData sheetId="1472" refreshError="1"/>
      <sheetData sheetId="1473" refreshError="1"/>
      <sheetData sheetId="1474" refreshError="1"/>
      <sheetData sheetId="1475" refreshError="1"/>
      <sheetData sheetId="1476" refreshError="1"/>
      <sheetData sheetId="1477" refreshError="1"/>
      <sheetData sheetId="1478" refreshError="1"/>
      <sheetData sheetId="1479" refreshError="1"/>
      <sheetData sheetId="1480" refreshError="1"/>
      <sheetData sheetId="1481" refreshError="1"/>
      <sheetData sheetId="1482" refreshError="1"/>
      <sheetData sheetId="1483" refreshError="1"/>
      <sheetData sheetId="1484" refreshError="1"/>
      <sheetData sheetId="1485" refreshError="1"/>
      <sheetData sheetId="1486" refreshError="1"/>
      <sheetData sheetId="1487" refreshError="1"/>
      <sheetData sheetId="1488" refreshError="1"/>
      <sheetData sheetId="1489" refreshError="1"/>
      <sheetData sheetId="1490" refreshError="1"/>
      <sheetData sheetId="1491" refreshError="1"/>
      <sheetData sheetId="1492" refreshError="1"/>
      <sheetData sheetId="1493" refreshError="1"/>
      <sheetData sheetId="1494" refreshError="1"/>
      <sheetData sheetId="1495" refreshError="1"/>
      <sheetData sheetId="1496" refreshError="1"/>
      <sheetData sheetId="1497" refreshError="1"/>
      <sheetData sheetId="1498"/>
      <sheetData sheetId="1499"/>
      <sheetData sheetId="1500"/>
      <sheetData sheetId="1501" refreshError="1"/>
      <sheetData sheetId="1502" refreshError="1"/>
      <sheetData sheetId="1503" refreshError="1"/>
      <sheetData sheetId="1504" refreshError="1"/>
      <sheetData sheetId="1505" refreshError="1"/>
      <sheetData sheetId="1506" refreshError="1"/>
      <sheetData sheetId="1507" refreshError="1"/>
      <sheetData sheetId="1508" refreshError="1"/>
      <sheetData sheetId="1509"/>
      <sheetData sheetId="1510"/>
      <sheetData sheetId="1511"/>
      <sheetData sheetId="1512"/>
      <sheetData sheetId="1513"/>
      <sheetData sheetId="1514"/>
      <sheetData sheetId="1515" refreshError="1"/>
      <sheetData sheetId="1516" refreshError="1"/>
      <sheetData sheetId="1517"/>
      <sheetData sheetId="1518" refreshError="1"/>
      <sheetData sheetId="1519" refreshError="1"/>
      <sheetData sheetId="1520" refreshError="1"/>
      <sheetData sheetId="1521" refreshError="1"/>
      <sheetData sheetId="1522" refreshError="1"/>
      <sheetData sheetId="1523" refreshError="1"/>
      <sheetData sheetId="1524" refreshError="1"/>
      <sheetData sheetId="1525" refreshError="1"/>
      <sheetData sheetId="1526" refreshError="1"/>
      <sheetData sheetId="1527" refreshError="1"/>
      <sheetData sheetId="1528" refreshError="1"/>
      <sheetData sheetId="1529"/>
      <sheetData sheetId="1530"/>
      <sheetData sheetId="1531"/>
      <sheetData sheetId="1532"/>
      <sheetData sheetId="1533"/>
      <sheetData sheetId="1534"/>
      <sheetData sheetId="1535"/>
      <sheetData sheetId="1536"/>
      <sheetData sheetId="1537"/>
      <sheetData sheetId="1538"/>
      <sheetData sheetId="1539"/>
      <sheetData sheetId="1540"/>
      <sheetData sheetId="1541"/>
      <sheetData sheetId="1542"/>
      <sheetData sheetId="1543"/>
      <sheetData sheetId="1544"/>
      <sheetData sheetId="1545"/>
      <sheetData sheetId="1546"/>
      <sheetData sheetId="1547"/>
      <sheetData sheetId="1548"/>
      <sheetData sheetId="1549"/>
      <sheetData sheetId="1550"/>
      <sheetData sheetId="1551"/>
      <sheetData sheetId="1552"/>
      <sheetData sheetId="1553"/>
      <sheetData sheetId="1554"/>
      <sheetData sheetId="1555"/>
      <sheetData sheetId="1556"/>
      <sheetData sheetId="1557"/>
      <sheetData sheetId="1558"/>
      <sheetData sheetId="1559"/>
      <sheetData sheetId="1560"/>
      <sheetData sheetId="1561"/>
      <sheetData sheetId="1562"/>
      <sheetData sheetId="1563"/>
      <sheetData sheetId="1564"/>
      <sheetData sheetId="1565"/>
      <sheetData sheetId="1566"/>
      <sheetData sheetId="1567" refreshError="1"/>
      <sheetData sheetId="1568" refreshError="1"/>
      <sheetData sheetId="1569" refreshError="1"/>
      <sheetData sheetId="1570" refreshError="1"/>
      <sheetData sheetId="1571" refreshError="1"/>
      <sheetData sheetId="1572" refreshError="1"/>
      <sheetData sheetId="1573" refreshError="1"/>
      <sheetData sheetId="1574" refreshError="1"/>
      <sheetData sheetId="1575" refreshError="1"/>
      <sheetData sheetId="1576" refreshError="1"/>
      <sheetData sheetId="1577" refreshError="1"/>
      <sheetData sheetId="1578"/>
      <sheetData sheetId="1579" refreshError="1"/>
      <sheetData sheetId="1580"/>
      <sheetData sheetId="1581" refreshError="1"/>
      <sheetData sheetId="1582" refreshError="1"/>
      <sheetData sheetId="1583" refreshError="1"/>
      <sheetData sheetId="1584" refreshError="1"/>
      <sheetData sheetId="1585" refreshError="1"/>
      <sheetData sheetId="1586" refreshError="1"/>
      <sheetData sheetId="1587" refreshError="1"/>
      <sheetData sheetId="1588" refreshError="1"/>
      <sheetData sheetId="1589" refreshError="1"/>
      <sheetData sheetId="1590" refreshError="1"/>
      <sheetData sheetId="1591" refreshError="1"/>
      <sheetData sheetId="1592" refreshError="1"/>
      <sheetData sheetId="1593" refreshError="1"/>
      <sheetData sheetId="1594" refreshError="1"/>
      <sheetData sheetId="1595" refreshError="1"/>
      <sheetData sheetId="1596" refreshError="1"/>
      <sheetData sheetId="1597" refreshError="1"/>
      <sheetData sheetId="1598" refreshError="1"/>
      <sheetData sheetId="1599" refreshError="1"/>
      <sheetData sheetId="1600" refreshError="1"/>
      <sheetData sheetId="1601" refreshError="1"/>
      <sheetData sheetId="1602" refreshError="1"/>
      <sheetData sheetId="1603" refreshError="1"/>
      <sheetData sheetId="1604" refreshError="1"/>
      <sheetData sheetId="1605" refreshError="1"/>
      <sheetData sheetId="1606" refreshError="1"/>
      <sheetData sheetId="1607" refreshError="1"/>
      <sheetData sheetId="1608"/>
      <sheetData sheetId="1609"/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/>
      <sheetData sheetId="1619"/>
      <sheetData sheetId="1620"/>
      <sheetData sheetId="1621"/>
      <sheetData sheetId="1622"/>
      <sheetData sheetId="1623"/>
      <sheetData sheetId="1624"/>
      <sheetData sheetId="1625" refreshError="1"/>
      <sheetData sheetId="1626"/>
      <sheetData sheetId="1627" refreshError="1"/>
      <sheetData sheetId="1628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nc4"/>
      <sheetName val="DG CANTHO"/>
      <sheetName val="Dutoan KL"/>
      <sheetName val="PT VATTU"/>
    </sheetNames>
    <sheetDataSet>
      <sheetData sheetId="0">
        <row r="3">
          <cell r="A3">
            <v>110101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uong"/>
      <sheetName val="CoSoVC_TH"/>
      <sheetName val="NhanSu_TH"/>
      <sheetName val="LopHoc_TH"/>
      <sheetName val="LopHoc_TH_BC"/>
      <sheetName val="HocSinh_TH"/>
      <sheetName val="HocSinh_TH_BC"/>
      <sheetName val="DiemTruong"/>
      <sheetName val="DanhMuc"/>
      <sheetName val="dnc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ke"/>
      <sheetName val="dg-VTu"/>
      <sheetName val="Muong"/>
      <sheetName val="KL-dao"/>
      <sheetName val="KL-TLap"/>
      <sheetName val="kpTong2"/>
      <sheetName val="Kp-dao"/>
      <sheetName val="kpTLap"/>
      <sheetName val="kpTH"/>
      <sheetName val="TH-KLuon"/>
      <sheetName val="pt-VTu"/>
      <sheetName val="TH-VTu"/>
      <sheetName val="Vat Tu"/>
      <sheetName val="kp-dth"/>
      <sheetName val="xnKLuon"/>
      <sheetName val="DSNVBH"/>
      <sheetName val="NPP"/>
      <sheetName val="DS DOI 02"/>
      <sheetName val="DS DOI 01"/>
      <sheetName val="~         "/>
      <sheetName val="T9"/>
      <sheetName val="T 10"/>
      <sheetName val="T11"/>
      <sheetName val="dg_VTu"/>
      <sheetName val="MTP"/>
      <sheetName val="Sheet1"/>
      <sheetName val="dtxl"/>
      <sheetName val="THVT"/>
      <sheetName val="PTDM"/>
      <sheetName val="GVL"/>
      <sheetName val="DGXDCB_DD"/>
    </sheetNames>
    <sheetDataSet>
      <sheetData sheetId="0">
        <row r="7">
          <cell r="T7" t="str">
            <v>BTNN1O</v>
          </cell>
        </row>
      </sheetData>
      <sheetData sheetId="1" refreshError="1"/>
      <sheetData sheetId="2"/>
      <sheetData sheetId="3"/>
      <sheetData sheetId="4"/>
      <sheetData sheetId="5" refreshError="1"/>
      <sheetData sheetId="6"/>
      <sheetData sheetId="7"/>
      <sheetData sheetId="8" refreshError="1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PANEL 南區焚化爐"/>
      <sheetName val="NEW-PANEL"/>
      <sheetName val="MV-PANEL"/>
      <sheetName val="Congty"/>
      <sheetName val="VPPN"/>
      <sheetName val="XN74"/>
      <sheetName val="XN54"/>
      <sheetName val="XN33"/>
      <sheetName val="NK96"/>
      <sheetName val="XL4Test5"/>
      <sheetName val="Bieu1-LDTN"/>
      <sheetName val="Bieu 2a"/>
      <sheetName val="Bieu 2b"/>
      <sheetName val="Bieu 2c"/>
      <sheetName val="Bieu 3"/>
      <sheetName val="Bieu 4a"/>
      <sheetName val="Bieu 4b"/>
      <sheetName val="Bieu 4c-1"/>
      <sheetName val="Bieu 4c-2"/>
      <sheetName val="Bieu 5"/>
      <sheetName val="Bieu 6"/>
      <sheetName val="TDKT"/>
      <sheetName val="XL4Poppy"/>
      <sheetName val="KHthuvon T3-2003"/>
      <sheetName val="KHThuvonT4-2003"/>
      <sheetName val="THuchienKHTVQI-2003"/>
      <sheetName val="KHTV Q2-2003"/>
      <sheetName val="Thang5-03"/>
      <sheetName val="Sheet3"/>
      <sheetName val="00000000"/>
      <sheetName val="10000000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f0000000"/>
      <sheetName val="g0000000"/>
      <sheetName val="h0000000"/>
      <sheetName val="i0000000"/>
      <sheetName val="j0000000"/>
      <sheetName val="k0000000"/>
      <sheetName val="l0000000"/>
      <sheetName val="m0000000"/>
      <sheetName val="n0000000"/>
      <sheetName val="o0000000"/>
      <sheetName val="p0000000"/>
      <sheetName val="q0000000"/>
      <sheetName val="r0000000"/>
      <sheetName val="s0000000"/>
      <sheetName val="t0000000"/>
      <sheetName val="u0000000"/>
      <sheetName val="v0000000"/>
      <sheetName val="w0000000"/>
      <sheetName val="x0000000"/>
      <sheetName val="y0000000"/>
      <sheetName val="z0000000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Sheet2"/>
      <sheetName val="T3"/>
      <sheetName val="KCT moi"/>
      <sheetName val="KCT moi (2)"/>
      <sheetName val="Hoi"/>
      <sheetName val="T4"/>
      <sheetName val="T5"/>
      <sheetName val="Quytien mat2003 baocao)"/>
      <sheetName val="T4 (2)"/>
      <sheetName val="T6"/>
      <sheetName val="T6Bich"/>
      <sheetName val="TONG HOP K L"/>
      <sheetName val="KLPSINH"/>
      <sheetName val="Bang PTKL-Luu"/>
      <sheetName val="Bang PTKL"/>
      <sheetName val="Tuan BCao"/>
      <sheetName val="KLNBA"/>
      <sheetName val="Theo doi Ranh"/>
      <sheetName val="Ranh 1"/>
      <sheetName val="Ranh"/>
      <sheetName val="KLTT"/>
      <sheetName val="cong411-415+500"/>
      <sheetName val="cong406-410"/>
      <sheetName val="116-128-cavico"/>
      <sheetName val="TKL"/>
      <sheetName val="KY TT"/>
      <sheetName val="KLBCCTY Cong"/>
      <sheetName val="TTKL VIA 2 NBA"/>
      <sheetName val="TTKL- TAM BAN 408"/>
      <sheetName val="KLVTU"/>
      <sheetName val="Phan dap K95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  <sheetName val="Sheet40"/>
      <sheetName val="Sheet41"/>
      <sheetName val="Sheet42"/>
      <sheetName val="Sheet43"/>
      <sheetName val="Sheet44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Sheet54"/>
      <sheetName val="Sheet55"/>
      <sheetName val="Sheet56"/>
      <sheetName val="Sheet57"/>
      <sheetName val="Sheet58"/>
      <sheetName val="Sheet59"/>
      <sheetName val="Sheet60"/>
      <sheetName val="Sheet61"/>
      <sheetName val="Sheet62"/>
      <sheetName val="Sheet63"/>
      <sheetName val="Sheet64"/>
      <sheetName val="Sheet65"/>
      <sheetName val="Sheet66"/>
      <sheetName val="Sheet67"/>
      <sheetName val="Sheet68"/>
      <sheetName val="Sheet69"/>
      <sheetName val="Sheet70"/>
      <sheetName val="Sheet71"/>
      <sheetName val="Sheet72"/>
      <sheetName val="Sheet73"/>
      <sheetName val="Sheet74"/>
      <sheetName val="Sheet75"/>
      <sheetName val="Sheet76"/>
      <sheetName val="Sheet77"/>
      <sheetName val="Sheet78"/>
      <sheetName val="Sheet79"/>
      <sheetName val="Sheet80"/>
      <sheetName val="Sheet81"/>
      <sheetName val="Sheet82"/>
      <sheetName val="Sheet83"/>
      <sheetName val="Sheet84"/>
      <sheetName val="Sheet85"/>
      <sheetName val="Sheet86"/>
      <sheetName val="Sheet87"/>
      <sheetName val="Sheet88"/>
      <sheetName val="Sheet89"/>
      <sheetName val="Sheet90"/>
      <sheetName val="Sheet91"/>
      <sheetName val="Sheet92"/>
      <sheetName val="Sheet93"/>
      <sheetName val="Sheet94"/>
      <sheetName val="Sheet95"/>
      <sheetName val="Sheet96"/>
      <sheetName val="Sheet97"/>
      <sheetName val="Sheet98"/>
      <sheetName val="Sheet99"/>
      <sheetName val="Sheet100"/>
      <sheetName val="Form3m"/>
      <sheetName val="FormCaoDo"/>
      <sheetName val="GOC-SB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Dung"/>
      <sheetName val="Sheet11"/>
      <sheetName val="Sheet12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THop (2)"/>
      <sheetName val="phÐp 99"/>
      <sheetName val="Nghi s¬n (2)"/>
      <sheetName val="kt1 (2)"/>
      <sheetName val="Tiepthi"/>
      <sheetName val="THop"/>
      <sheetName val="Daotao"/>
      <sheetName val="Cau 100 tan"/>
      <sheetName val="UongBi (2)"/>
      <sheetName val="UongBi"/>
      <sheetName val="tgd"/>
      <sheetName val="HDQT"/>
      <sheetName val="tc"/>
      <sheetName val="tv"/>
      <sheetName val="qlm"/>
      <sheetName val=" dngoai"/>
      <sheetName val="hchi"/>
      <sheetName val="dd"/>
      <sheetName val="pc"/>
      <sheetName val="kh"/>
      <sheetName val=" thidua"/>
      <sheetName val="bv"/>
      <sheetName val="lxe"/>
      <sheetName val="kt"/>
      <sheetName val="kt1"/>
      <sheetName val="vhan"/>
      <sheetName val="Tuvan1"/>
      <sheetName val="Tuvan2"/>
      <sheetName val="KOBE150T"/>
      <sheetName val=" cogioi"/>
      <sheetName val="HPhong"/>
      <sheetName val="xnk"/>
      <sheetName val="CNTT"/>
      <sheetName val="Doanphi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M0+KM1"/>
      <sheetName val="KM1+KM2"/>
      <sheetName val="KM2+KM3"/>
      <sheetName val="Nen-Mat"/>
      <sheetName val="Ho ga"/>
      <sheetName val="Ho thu"/>
      <sheetName val=" Kl ranh kin BT, H30"/>
      <sheetName val="1.2-Kluong bo via &amp; rdan"/>
      <sheetName val="2.2-Kluong lat he"/>
      <sheetName val="BIA KP"/>
      <sheetName val="ccdc"/>
      <sheetName val="pbnvlieu"/>
      <sheetName val="NKNVLIEUBSUNG"/>
      <sheetName val="pbcpqlq4"/>
      <sheetName val="pbcpchung"/>
      <sheetName val="pbccdcDUNG"/>
      <sheetName val="NVLQ1+2,03"/>
      <sheetName val="CCDCQ1+2.03"/>
      <sheetName val="1421Q1+2"/>
      <sheetName val="XXXXXXX0"/>
      <sheetName val="Ph-Thu"/>
      <sheetName val="Ph-Thu (2)"/>
      <sheetName val="PC (2)"/>
      <sheetName val="Chart2"/>
      <sheetName val="Chart1"/>
      <sheetName val="PC (3)"/>
      <sheetName val="NEW_PANEL"/>
      <sheetName val="5 nam (tach)"/>
      <sheetName val="5 nam (tach) (2)"/>
      <sheetName val="KH 2003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Phantich"/>
      <sheetName val="Toan_DA"/>
      <sheetName val="2004"/>
      <sheetName val="2005"/>
      <sheetName val="Tonghop30.9"/>
      <sheetName val="Tonghop15.7"/>
      <sheetName val="Tonghop30.6"/>
      <sheetName val="Tonghop30.4"/>
      <sheetName val="Tonghop30.2"/>
      <sheetName val="Tonghop31.12"/>
      <sheetName val="CPQl"/>
      <sheetName val="DBDAN"/>
      <sheetName val="CTCCN"/>
      <sheetName val="TDC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Sheet4"/>
      <sheetName val="Sheet5"/>
      <sheetName val="Sheet6"/>
      <sheetName val="Sheet7"/>
      <sheetName val="Sheet8"/>
      <sheetName val="Sheet9"/>
      <sheetName val="Sheet10"/>
      <sheetName val="Sheet13"/>
      <sheetName val="Sheet14"/>
      <sheetName val="Sheet15"/>
      <sheetName val="Sheet16"/>
      <sheetName val="Ma"/>
      <sheetName val="Tonghop"/>
      <sheetName val="BQTPT"/>
      <sheetName val="BQTVT"/>
      <sheetName val="NKBH"/>
      <sheetName val="NH"/>
      <sheetName val="HToan"/>
      <sheetName val="NKPT"/>
      <sheetName val="QTPhoto"/>
      <sheetName val="No Photo"/>
      <sheetName val="TL"/>
      <sheetName val="NKVitinh"/>
      <sheetName val="QTVitinh"/>
      <sheetName val="No vitinh"/>
      <sheetName val="Luong"/>
      <sheetName val="XNCN"/>
      <sheetName val="tuan"/>
      <sheetName val="thang"/>
      <sheetName val="Soluong"/>
      <sheetName val="Ton"/>
      <sheetName val="BCNo"/>
      <sheetName val="Theno"/>
      <sheetName val="Sochi"/>
      <sheetName val="giaotien"/>
      <sheetName val="DGT"/>
      <sheetName val="Hagia"/>
      <sheetName val="duchai"/>
      <sheetName val="Congno2002va2003"/>
      <sheetName val="ton tam"/>
      <sheetName val="Thep hinh"/>
      <sheetName val="p-in"/>
      <sheetName val="cong40_x0016_-410"/>
      <sheetName val="KHOI LUONG"/>
      <sheetName val="NK4-QT"/>
      <sheetName val="NK5-QT"/>
      <sheetName val="QT4"/>
      <sheetName val="NT2"/>
      <sheetName val="NT2+2"/>
      <sheetName val="NT3"/>
      <sheetName val="NT3+2"/>
      <sheetName val="NT4"/>
      <sheetName val="nt 02 ntien cong ty lan 03  "/>
      <sheetName val="nt 02chua ntien cong ty lan 03 "/>
      <sheetName val="nt 04 ntien cong ty lan 03  "/>
      <sheetName val="nt 04chua ntien cong ty lan 03"/>
      <sheetName val="nt 05 ntien cong ty lan 03 "/>
      <sheetName val="nt 05  chuantien cong ty lan 03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BL01"/>
      <sheetName val="BL02"/>
      <sheetName val="BL03"/>
      <sheetName val="504"/>
      <sheetName val="807"/>
      <sheetName val="809"/>
      <sheetName val="801"/>
      <sheetName val="10-3"/>
      <sheetName val="CAVICO"/>
      <sheetName val="SD7"/>
      <sheetName val="C.TIEU"/>
      <sheetName val="KQ (2)"/>
      <sheetName val="T.HAO"/>
      <sheetName val="T.HAO (2)"/>
      <sheetName val="KHbanhang"/>
      <sheetName val="CPSX"/>
      <sheetName val="QLDN"/>
      <sheetName val="T.Luong"/>
      <sheetName val="GTCX(Zx)"/>
      <sheetName val="W200x250"/>
      <sheetName val="DH200x250"/>
      <sheetName val="RT-G200x250"/>
      <sheetName val="T-250x400"/>
      <sheetName val="K-CT200x200"/>
      <sheetName val="TL-200x300"/>
      <sheetName val="400x400"/>
      <sheetName val="300x300"/>
      <sheetName val="T.Hao(1)"/>
      <sheetName val="TSCD"/>
      <sheetName val="CPNLTT"/>
      <sheetName val="NCTT"/>
      <sheetName val="LAI VAY"/>
      <sheetName val="641"/>
      <sheetName val="642"/>
      <sheetName val="CPSXKD"/>
      <sheetName val="GTmen"/>
      <sheetName val="K.luongSP"/>
      <sheetName val="BAI.MEN-Xuong"/>
      <sheetName val="KHDT"/>
      <sheetName val="KHGT"/>
      <sheetName val="KHDT(1)"/>
      <sheetName val="KHDT(2)"/>
      <sheetName val="SX-TT"/>
      <sheetName val="CL "/>
      <sheetName val="LDTL"/>
      <sheetName val="KHSCL"/>
      <sheetName val="BAO HO LD"/>
      <sheetName val="K-HAO"/>
      <sheetName val="CPC"/>
      <sheetName val="LNKD"/>
      <sheetName val="SK"/>
      <sheetName val="TRA NO"/>
      <sheetName val="CTTH"/>
      <sheetName val="VLD"/>
      <sheetName val="VLD_Phuong"/>
      <sheetName val="BCKQSXKD"/>
      <sheetName val="CANDOIKT"/>
      <sheetName val="BC LUU CHUYEN TTE"/>
      <sheetName val="BCKQHDSX -KD"/>
      <sheetName val="BANGCDKT"/>
      <sheetName val="BCDKT (CU)"/>
      <sheetName val="BCLCT.TE"/>
      <sheetName val="KH .BANHANG"/>
      <sheetName val="GIAVONHANGBAN"/>
      <sheetName val="C.PHISANXUAT"/>
      <sheetName val="CHIPHI HOATDONG"/>
      <sheetName val="KMTAICHINHBATTHUONG"/>
      <sheetName val="Tinhtoanchitiettaichinh"/>
      <sheetName val="kehoachdautu"/>
      <sheetName val="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CP -141"/>
      <sheetName val="CPhi"/>
      <sheetName val="CP1"/>
      <sheetName val="GVXL5"/>
      <sheetName val="CPXL1"/>
      <sheetName val="THOP XL1"/>
      <sheetName val="CPXL5"/>
      <sheetName val="621XL1"/>
      <sheetName val="154XL1"/>
      <sheetName val="Khao PBXL1"/>
      <sheetName val="D154XL5"/>
      <sheetName val="KCCPXL5"/>
      <sheetName val="HTCPXL5"/>
      <sheetName val="TTCPXL5"/>
      <sheetName val="XL1-5"/>
      <sheetName val="DTCT"/>
      <sheetName val="PTVT"/>
      <sheetName val="THDT"/>
      <sheetName val="THVT"/>
      <sheetName val="THGT"/>
      <sheetName val="_x0000__x0004__x0000__x0000__x0000__x0010__x0000_Y"/>
      <sheetName val="[heet30"/>
      <sheetName val="DSKH HN"/>
      <sheetName val="NKY "/>
      <sheetName val="DS-TT"/>
      <sheetName val=" HN NHAP"/>
      <sheetName val="KHO HN"/>
      <sheetName val="CNO "/>
      <sheetName val="gia vat mieu"/>
      <sheetName val="_x0012_2-9"/>
      <sheetName val="T9"/>
      <sheetName val="T2"/>
      <sheetName val="T1"/>
      <sheetName val="K255 SBasa"/>
      <sheetName val="kh Òv-10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[PANEL.XLS_x001d_T5"/>
      <sheetName val="Phan dap J95"/>
      <sheetName val="k`28-10"/>
      <sheetName val="Shaet28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SŨeet3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[PANEL.XLSŝQT thue 2001"/>
      <sheetName val="Hni"/>
      <sheetName val="ht 24,11"/>
      <sheetName val="nt 05  chuantien cong ty1lan 03"/>
      <sheetName val="14C-"/>
      <sheetName val="14C-SB2"/>
      <sheetName val="KHTV _x0003__x0000_-2003"/>
      <sheetName val="P.Thu"/>
      <sheetName val="P.Chi"/>
      <sheetName val="C.tu co NH"/>
      <sheetName val="C.tu no NH"/>
      <sheetName val="P.N.K"/>
      <sheetName val="PXKLD"/>
      <sheetName val="PNKTP"/>
      <sheetName val="HDMH"/>
      <sheetName val="HDBH"/>
      <sheetName val="PXKBH"/>
      <sheetName val="tuong"/>
      <sheetName val="ctTBA"/>
      <sheetName val="TH FF140"/>
      <sheetName val="TH FF177"/>
      <sheetName val="Tien dat HD"/>
      <sheetName val="TH cong no"/>
      <sheetName val="12.03"/>
      <sheetName val="1.04"/>
      <sheetName val="2.04"/>
      <sheetName val="3.04"/>
      <sheetName val="4.04"/>
      <sheetName val="Bang PTKL/Luu"/>
      <sheetName val="tk131t1 (2)"/>
      <sheetName val="tk331 (3)"/>
      <sheetName val="tk336t1 (5)"/>
      <sheetName val="Ma KH 331 "/>
      <sheetName val="Bang lu哜ng CB"/>
      <sheetName val="Sheep75"/>
      <sheetName val="So quy 2007"/>
      <sheetName val="Tu PC 58"/>
      <sheetName val="Tu PC 33 - 57"/>
      <sheetName val="PC tu 01 - 32"/>
      <sheetName val="PT tu 01"/>
      <sheetName val="So quy NH"/>
      <sheetName val="Bia so quy"/>
      <sheetName val="bo"/>
      <sheetName val="Ma 787"/>
      <sheetName val="UH"/>
      <sheetName val="Tuan B_x0000_ao"/>
      <sheetName val="Thg 2"/>
      <sheetName val="Thg 3"/>
      <sheetName val="Thg 4"/>
      <sheetName val="thg5"/>
      <sheetName val="Thg6"/>
      <sheetName val="Thg7"/>
      <sheetName val="TOFG HOP K L"/>
      <sheetName val="Bang PTKL)Luu"/>
      <sheetName val="TTKD- TAM BAN 408"/>
      <sheetName val="Shaet42"/>
      <sheetName val="kh 30%11"/>
      <sheetName val="kh 17)11"/>
      <sheetName val="Kh 6%10"/>
      <sheetName val="22-8"/>
      <sheetName val="pbcpchufg"/>
      <sheetName val="gvl"/>
      <sheetName val="HD thu mea cat soi "/>
      <sheetName val="Mau co 02C"/>
      <sheetName val="Sheetး6"/>
      <sheetName val="DanhMuc"/>
      <sheetName val="NEW-PAN၅L"/>
      <sheetName val="[PANEL.XLSၝXL4Test5"/>
      <sheetName val="7000ð000"/>
      <sheetName val="h00000ð0"/>
      <sheetName val="i00ð0000"/>
      <sheetName val="Tuan 1"/>
      <sheetName val="Tuan 2"/>
      <sheetName val="thang1"/>
      <sheetName val="thang2"/>
      <sheetName val="Danh sach (7)"/>
      <sheetName val="Danh sach (8)"/>
      <sheetName val="cong no TD (2)"/>
      <sheetName val="BKCN331-04 (2)"/>
      <sheetName val="BKCN131-04 (3)"/>
      <sheetName val="BKCN336-04 (4)"/>
      <sheetName val="Danh muc ho so luu tru 2002(12)"/>
      <sheetName val="Danh muc ho so luu tru 2002(13)"/>
      <sheetName val="ke SCL (6)"/>
      <sheetName val="ke DTXDCB (7)"/>
      <sheetName val="MTSan (8)"/>
      <sheetName val="Thue 0 ktru "/>
      <sheetName val="Thue 0 ktru  -05 "/>
      <sheetName val="CPhi 50 nam "/>
      <sheetName val="Tra goc vay MTruong "/>
      <sheetName val="ke DC Than (7)"/>
      <sheetName val="kectu  go "/>
      <sheetName val="Hon gai "/>
      <sheetName val="Huong bien "/>
      <sheetName val="NM Sua "/>
      <sheetName val="L Thuc "/>
      <sheetName val="San gat "/>
      <sheetName val="H Chat mo "/>
      <sheetName val="Xang dau "/>
      <sheetName val="Hai Yen"/>
      <sheetName val="cang le "/>
      <sheetName val="HTan"/>
      <sheetName val="phieuchi (5)"/>
      <sheetName val="phieuchi CD(6)"/>
      <sheetName val="phieuThuCD (7)"/>
      <sheetName val="Biat1 (8)"/>
      <sheetName val="Biat1 (10)"/>
      <sheetName val="Biat1 (9)"/>
      <sheetName val="keno (2)"/>
      <sheetName val="UOC CP 2004 "/>
      <sheetName val="00000001"/>
      <sheetName val="O252 AC"/>
      <sheetName val="DHTN"/>
      <sheetName val="Tuan 3"/>
      <sheetName val="mau 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 refreshError="1"/>
      <sheetData sheetId="324" refreshError="1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 refreshError="1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 refreshError="1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 refreshError="1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 refreshError="1"/>
      <sheetData sheetId="717" refreshError="1"/>
      <sheetData sheetId="718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 refreshError="1"/>
      <sheetData sheetId="761"/>
      <sheetData sheetId="762"/>
      <sheetData sheetId="763"/>
      <sheetData sheetId="764" refreshError="1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/>
      <sheetData sheetId="780"/>
      <sheetData sheetId="781"/>
      <sheetData sheetId="782"/>
      <sheetData sheetId="783"/>
      <sheetData sheetId="784"/>
      <sheetData sheetId="785" refreshError="1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ểu 01-TT54"/>
      <sheetName val="Biểu 02"/>
      <sheetName val="Phi Cam ket"/>
      <sheetName val="DON GIA TRAM (3)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OP95"/>
      <sheetName val="VP-MM"/>
      <sheetName val="VP-2115"/>
      <sheetName val="VP-PT"/>
      <sheetName val="Sh"/>
      <sheetName val="Sh2"/>
      <sheetName val="Sh3"/>
      <sheetName val="Sh4"/>
      <sheetName val="Sh5"/>
      <sheetName val="Sheet9"/>
      <sheetName val="Sheet10"/>
      <sheetName val="Sheet11"/>
      <sheetName val="Sheet12"/>
      <sheetName val="XL4Poppy"/>
      <sheetName val="GCL THU"/>
      <sheetName val="PHIEU THU"/>
      <sheetName val="PHIEU CHI"/>
      <sheetName val="GCL CHI"/>
      <sheetName val=" CHUNG TU GHI SO"/>
      <sheetName val="SO TIEN MAT"/>
      <sheetName val="~         "/>
      <sheetName val="dg-VTu"/>
      <sheetName val="DN"/>
      <sheetName val="VP"/>
      <sheetName val="KD"/>
      <sheetName val="DD"/>
      <sheetName val="CT"/>
      <sheetName val="PX"/>
      <sheetName val="GR"/>
      <sheetName val="00000000"/>
      <sheetName val="CHITIET VL-NC-TT1p"/>
      <sheetName val="TONGKE3p"/>
      <sheetName val="XNTN1"/>
      <sheetName val="XNTN2"/>
      <sheetName val="XNTN3"/>
      <sheetName val="XNTN4"/>
      <sheetName val="XNTN5"/>
      <sheetName val="XNTN6"/>
      <sheetName val="TONGHOP"/>
      <sheetName val="Ngay 27-5-2002"/>
      <sheetName val="Ngay 11-6-2002"/>
      <sheetName val="Ngay 20-6-2002"/>
      <sheetName val="Ngay 21-6-2002"/>
      <sheetName val="Ngay 8-9-2002"/>
      <sheetName val="Ngay9-10-02"/>
      <sheetName val="11-10-02"/>
      <sheetName val="CHITIET VL-NC"/>
      <sheetName val="DON GIA"/>
      <sheetName val="VP_MM"/>
      <sheetName val="V_x0010_-MM"/>
      <sheetName val="THOP95.XLS"/>
      <sheetName val="Tke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 refreshError="1"/>
      <sheetData sheetId="51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BASE"/>
      <sheetName val="km248"/>
      <sheetName val="XL4Poppy"/>
      <sheetName val="Sheet1"/>
      <sheetName val="T3-99"/>
      <sheetName val="T4-99"/>
      <sheetName val="T5-99"/>
      <sheetName val="T6-99"/>
      <sheetName val="T7-99"/>
      <sheetName val="T8-99"/>
      <sheetName val="T9-99"/>
      <sheetName val="T10-99"/>
      <sheetName val="T11-99"/>
      <sheetName val="T12-99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2"/>
      <sheetName val="00000000"/>
      <sheetName val="KHQ2"/>
      <sheetName val="KHT4,5-02"/>
      <sheetName val="KHVt "/>
      <sheetName val="KHVtt4"/>
      <sheetName val="KHVt XL"/>
      <sheetName val="KHVt XLT4"/>
      <sheetName val="TNHNoi"/>
      <sheetName val="Sheet3"/>
      <sheetName val="142201-T1-th"/>
      <sheetName val="142201-T1 "/>
      <sheetName val="142201-T2-th "/>
      <sheetName val="142201-T2"/>
      <sheetName val="142201-T3-th "/>
      <sheetName val="142201-T3"/>
      <sheetName val="142201-T4-th  "/>
      <sheetName val="142201-T4"/>
      <sheetName val="142201-T6"/>
      <sheetName val="142201-T10"/>
      <sheetName val="TBA"/>
      <sheetName val="Netbook"/>
      <sheetName val="DZ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VC"/>
      <sheetName val="TC"/>
      <sheetName val="TH_BA"/>
      <sheetName val="TNT"/>
      <sheetName val="CT_TBA"/>
      <sheetName val="KB"/>
      <sheetName val="CT_BT"/>
      <sheetName val="KS"/>
      <sheetName val="BT"/>
      <sheetName val="CP_BT"/>
      <sheetName val="Sheet4"/>
      <sheetName val="Sheet5"/>
      <sheetName val="DB"/>
      <sheetName val="XXXXXXXX"/>
      <sheetName val="Thep be"/>
      <sheetName val="Thep than"/>
      <sheetName val="Thep xa mu"/>
      <sheetName val="Kluong phu"/>
      <sheetName val="Lan can"/>
      <sheetName val="Ho lan"/>
      <sheetName val="Coc tieu"/>
      <sheetName val="Bien bao"/>
      <sheetName val="Ranh"/>
      <sheetName val="Tuongchan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Km274-Km275"/>
      <sheetName val="Km275-Km276"/>
      <sheetName val="Km276-Km277"/>
      <sheetName val="Km277-Km278"/>
      <sheetName val="Km278-Km279"/>
      <sheetName val="Km279-Km280"/>
      <sheetName val="Km280-Km281"/>
      <sheetName val="Km281-Km282"/>
      <sheetName val="Km282-Km283"/>
      <sheetName val="Km283-Km284"/>
      <sheetName val="Km284-Km285"/>
      <sheetName val="Nenduong"/>
      <sheetName val="Op mai 284"/>
      <sheetName val="Op mai"/>
      <sheetName val="GVL"/>
      <sheetName val="giai thich"/>
      <sheetName val="Heso"/>
      <sheetName val="CTDG"/>
      <sheetName val="DT - Ro"/>
      <sheetName val="TH - Ro "/>
      <sheetName val="GDT - Ro"/>
      <sheetName val="DT - TB"/>
      <sheetName val="TH - TB"/>
      <sheetName val="GDT - TB"/>
      <sheetName val="DT - NT"/>
      <sheetName val="TH - NT"/>
      <sheetName val="GDT - NT"/>
      <sheetName val="THGT"/>
      <sheetName val="t1"/>
      <sheetName val=" t5"/>
      <sheetName val="t.4"/>
      <sheetName val=" t3 "/>
      <sheetName val="T2"/>
      <sheetName val="t"/>
      <sheetName val=" TH331"/>
      <sheetName val=" Minh ha"/>
      <sheetName val="HTay03"/>
      <sheetName val=" Ha Tay"/>
      <sheetName val="tw2"/>
      <sheetName val=" Vinhphuc"/>
      <sheetName val=" Nbinh"/>
      <sheetName val=" QVinh"/>
      <sheetName val=" TW1"/>
      <sheetName val="10000000"/>
      <sheetName val="Km274 - Km275"/>
      <sheetName val="Km275 - Km276"/>
      <sheetName val="Km276 - Km277"/>
      <sheetName val="Km277 - Km278 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Matduong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Tong hop"/>
      <sheetName val="Tong hop (2)"/>
      <sheetName val="Cong"/>
      <sheetName val="Cong cu"/>
      <sheetName val="Dinhhinh"/>
      <sheetName val="Cot thep"/>
      <sheetName val="Cong tron D75"/>
      <sheetName val="Cong tron D100"/>
      <sheetName val="Cong tron D150"/>
      <sheetName val="Cong tron 2D150"/>
      <sheetName val="Cong ban 1,0x1,0"/>
      <sheetName val="Cong ban 1,0x1,2"/>
      <sheetName val="Cong hop 1,5x1,5"/>
      <sheetName val="Cong hop 2,0x1,5"/>
      <sheetName val="Cong hop 2,0x2,0"/>
      <sheetName val="Song trai"/>
      <sheetName val="Dinh+ha nha"/>
      <sheetName val="PTLK"/>
      <sheetName val="NG k"/>
      <sheetName val="THcong"/>
      <sheetName val="BHXH"/>
      <sheetName val="BHXH12"/>
      <sheetName val="Sheet8"/>
      <sheetName val="Sheet9"/>
      <sheetName val="thkl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T.so thay doi"/>
      <sheetName val="BTHDT_DZcaothe"/>
      <sheetName val="BTHDT_TBA"/>
      <sheetName val="THXL_DZcaothe"/>
      <sheetName val="TN_DZcaothe"/>
      <sheetName val="b.THchitietDZCT"/>
      <sheetName val="tr_tinhDZcaothe"/>
      <sheetName val="THXL_TBA"/>
      <sheetName val="TN_TBA"/>
      <sheetName val="b.THchitietTBA"/>
      <sheetName val="tr_tinhTBA"/>
      <sheetName val="Khao sat"/>
      <sheetName val="TT khao sat"/>
      <sheetName val="tb1"/>
      <sheetName val="VtuHaTheSauTramBT3"/>
      <sheetName val="VtuHaTheSauTRamBT9"/>
      <sheetName val="VtuHaTheSautramLienThang"/>
      <sheetName val="VTuHaTheSautramBT5"/>
      <sheetName val="VTuHaTheSautramBT2"/>
      <sheetName val="VtuHaTheSautramTTCocSoi"/>
      <sheetName val="VtuHaTheSauTBAKhoi13"/>
      <sheetName val="VtuHaTheSauTBAKhoi12"/>
      <sheetName val="VtuHaTheSauTBANgDu4"/>
      <sheetName val="VtuHaTheSauTBAHungThuy"/>
      <sheetName val="VtuHaTheSauTBAHaiSan"/>
      <sheetName val="VtuHaTheSauTBANgVanTroi1"/>
      <sheetName val="VtuHaTheSauTBANgVanTroi2"/>
      <sheetName val="VtuHaTheSauTBANguyenDu2"/>
      <sheetName val="VtuHaTheSauTBANguyenDu6"/>
      <sheetName val="VtuHaTheSauTBABenThuy1"/>
      <sheetName val="VatTuThuHoi"/>
      <sheetName val="VtuHaTheSauTBABenThuy1 (2)"/>
      <sheetName val="KM"/>
      <sheetName val="KHOANMUC"/>
      <sheetName val="QTNC"/>
      <sheetName val="CPQL"/>
      <sheetName val="SANLUONG"/>
      <sheetName val="SSCP-SL"/>
      <sheetName val="CPSX"/>
      <sheetName val="KQKD"/>
      <sheetName val="CDSL (2)"/>
      <sheetName val="Sheet6"/>
      <sheetName val="THVDT"/>
      <sheetName val="NCLD"/>
      <sheetName val="MMTB"/>
      <sheetName val="CFSX"/>
      <sheetName val="KQ"/>
      <sheetName val="DTSL"/>
      <sheetName val="XDCBK"/>
      <sheetName val="KHTSCD"/>
      <sheetName val="XDCB"/>
      <sheetName val="Trich Ngang"/>
      <sheetName val="Danh sach Rieng"/>
      <sheetName val="Dia Diem Thuc Tap"/>
      <sheetName val="De Tai Thuc Tap"/>
      <sheetName val="LuongT1"/>
      <sheetName val="LuongT2"/>
      <sheetName val="luongthang12"/>
      <sheetName val="LuongT11"/>
      <sheetName val="thang5"/>
      <sheetName val="T7"/>
      <sheetName val="T10"/>
      <sheetName val="T9"/>
      <sheetName val="T8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HTSCD1"/>
      <sheetName val="KHTSCD2"/>
      <sheetName val="SoCaiTM"/>
      <sheetName val="NK"/>
      <sheetName val="PhieuKT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Congty"/>
      <sheetName val="VPPN"/>
      <sheetName val="XN74"/>
      <sheetName val="XN54"/>
      <sheetName val="XN33"/>
      <sheetName val="NK96"/>
      <sheetName val="XL4Test5"/>
      <sheetName val="XXXXXX_xda24_X"/>
      <sheetName val="HHVt 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Napheo-SPP"/>
      <sheetName val="VPLaichau"/>
      <sheetName val="VPTruongson"/>
      <sheetName val="D9"/>
      <sheetName val="TLNamChim"/>
      <sheetName val="Dancau-Q.Ninh"/>
      <sheetName val="D91"/>
      <sheetName val="Kenhta-himlam"/>
      <sheetName val="TCQ5-"/>
      <sheetName val="HDkhoanduoc"/>
      <sheetName val="TCQ1-4"/>
      <sheetName val="Khac"/>
      <sheetName val="BaTrieu-L.son"/>
      <sheetName val="SBayDBien"/>
      <sheetName val="QL32YB(12)"/>
      <sheetName val="QL32AYB"/>
      <sheetName val="THSonNam"/>
      <sheetName val="Coquan"/>
      <sheetName val="Quoclo6mchau"/>
      <sheetName val="QLo4B-LS"/>
      <sheetName val="Phanthiet"/>
      <sheetName val="Muongnhe"/>
      <sheetName val="phan tich DG"/>
      <sheetName val="gia vat lieu"/>
      <sheetName val="gia xe may"/>
      <sheetName val="gia nhan cong"/>
      <sheetName val="F ThanhTri"/>
      <sheetName val="F Gialam"/>
      <sheetName val="DG"/>
      <sheetName val="TH dam"/>
      <sheetName val="SX dam"/>
      <sheetName val="LD dam"/>
      <sheetName val="Bang gia VL"/>
      <sheetName val="Gia NC"/>
      <sheetName val="Gia may"/>
      <sheetName val="Tonghop"/>
      <sheetName val="Sheet7"/>
      <sheetName val="D1"/>
      <sheetName val="D2"/>
      <sheetName val="D3"/>
      <sheetName val="D4"/>
      <sheetName val="D5"/>
      <sheetName val="D6"/>
      <sheetName val="Tay ninh"/>
      <sheetName val="A.Duc"/>
      <sheetName val="TH"/>
      <sheetName val="TH2003"/>
      <sheetName val="CamPha"/>
      <sheetName val="MongCai"/>
      <sheetName val="20000000"/>
      <sheetName val="30000000"/>
      <sheetName val="40000000"/>
      <sheetName val="50000000"/>
      <sheetName val="60000000"/>
      <sheetName val="70000000"/>
      <sheetName val="L-THANG03"/>
      <sheetName val="L-THANG04"/>
      <sheetName val="luongthuong"/>
      <sheetName val="tkcb-cnv"/>
      <sheetName val="KETQUAHOC"/>
      <sheetName val="KHACHSAN"/>
      <sheetName val="THANHTOAN"/>
      <sheetName val="BC-BANHANG"/>
      <sheetName val="DOANH SO"/>
      <sheetName val="BD-SINH VIEN"/>
      <sheetName val="luongsanpham"/>
      <sheetName val="TUYENSINH02"/>
      <sheetName val="cuocphi"/>
      <sheetName val="banhang"/>
      <sheetName val="bh-thang4"/>
      <sheetName val="BC TH CK (2)"/>
      <sheetName val="BC TH CK"/>
      <sheetName val="BC6tT19 food"/>
      <sheetName val="BC6tT19"/>
      <sheetName val="BC6tT18"/>
      <sheetName val="BC6tT18 - Food"/>
      <sheetName val="CTTH"/>
      <sheetName val="BC6tT17"/>
      <sheetName val="BCCK 4"/>
      <sheetName val="BCFood- T16"/>
      <sheetName val="BC6tT16"/>
      <sheetName val="BCFood- T15"/>
      <sheetName val="BC6tT15"/>
      <sheetName val="BCFood- T14"/>
      <sheetName val="BC6tT14"/>
      <sheetName val="BCFood- T13"/>
      <sheetName val="BC6tT13"/>
      <sheetName val="THCK3"/>
      <sheetName val="BC6tT12"/>
      <sheetName val="BC6tT11"/>
      <sheetName val="BC6tT10"/>
      <sheetName val="BC6tT9"/>
      <sheetName val="TH CK2"/>
      <sheetName val="BC6tT8"/>
      <sheetName val="BC6tT7"/>
      <sheetName val="BC6tT5"/>
      <sheetName val="BC6tT52 (3)"/>
      <sheetName val="BCTH"/>
      <sheetName val="BC6tT4"/>
      <sheetName val="BC6tT3"/>
      <sheetName val="BC6tT2"/>
      <sheetName val="BC6tT1"/>
      <sheetName val="BC6tT52 (2)"/>
      <sheetName val="BC6tT52"/>
      <sheetName val="BC6tT51"/>
      <sheetName val="BC6tT50"/>
      <sheetName val="BC6tT49"/>
      <sheetName val="TCK 12"/>
      <sheetName val="BC6tT48"/>
      <sheetName val="BC6tT47"/>
      <sheetName val="BC6tT46"/>
      <sheetName val="BC6tT45"/>
      <sheetName val="Tong CK"/>
      <sheetName val="BC6tT44"/>
      <sheetName val="BC6tT43"/>
      <sheetName val="BC6t"/>
      <sheetName val="T42"/>
      <sheetName val="T41"/>
      <sheetName val="T40"/>
      <sheetName val="[IBASE2.XLSѝTNHNoi"/>
      <sheetName val="Sheet10"/>
      <sheetName val="Ctieucnghe(12-03"/>
      <sheetName val="DmdbTVN"/>
      <sheetName val="Hsdancach"/>
      <sheetName val="TanLap"/>
      <sheetName val="CaoThang"/>
      <sheetName val="GiapKhau"/>
      <sheetName val="917"/>
      <sheetName val="CBTT"/>
      <sheetName val="TramKCS"/>
      <sheetName val="Tohop1(LD"/>
      <sheetName val="Tohop2(QL&amp;an"/>
      <sheetName val="ThunhapBQ"/>
      <sheetName val="QDgiao1"/>
      <sheetName val="So sanh"/>
      <sheetName val="NCxdcb"/>
      <sheetName val="Don gia CPM"/>
      <sheetName val="Tong Thieu HD cac CT-2001"/>
      <sheetName val="VL thieu HD - 2001"/>
      <sheetName val="Tong thieu HD cac CT - 2002"/>
      <sheetName val="Lan trai"/>
      <sheetName val="Van chuyen"/>
      <sheetName val="Vchuyen(C)"/>
      <sheetName val="HDong VC"/>
      <sheetName val="ThieuHD nam 2001"/>
      <sheetName val="CPChung"/>
      <sheetName val="Bang TH"/>
      <sheetName val="Tong Chinh"/>
      <sheetName val="000000000000"/>
      <sheetName val="100000000000"/>
      <sheetName val="200000000000"/>
      <sheetName val="300000000000"/>
      <sheetName val="socai2003-6tc"/>
      <sheetName val="SCT Cong trinh"/>
      <sheetName val="06-2003 (2)"/>
      <sheetName val="CDPS 6tc"/>
      <sheetName val="SCT Nha thau"/>
      <sheetName val="socai2003 (6tc)dp"/>
      <sheetName val="socai2003 (6tc)"/>
      <sheetName val="CDPS 6tc (2)"/>
      <sheetName val="Thau"/>
      <sheetName val="CT-BT"/>
      <sheetName val="Xa"/>
      <sheetName val="TH du toan "/>
      <sheetName val="Du toan "/>
      <sheetName val="C.Tinh"/>
      <sheetName val="TK_cap"/>
      <sheetName val="T03 - 03"/>
      <sheetName val="AncaT03"/>
      <sheetName val="THL T03"/>
      <sheetName val="TTBC T03"/>
      <sheetName val="Luong noi Bo - T3"/>
      <sheetName val="Tong hop - T3"/>
      <sheetName val="Thuong Quy 3"/>
      <sheetName val="LBS"/>
      <sheetName val="Phu cap trach nhiem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3"/>
      <sheetName val="t4"/>
      <sheetName val="t5"/>
      <sheetName val="t06"/>
      <sheetName val="t07"/>
      <sheetName val="t08"/>
      <sheetName val="t09"/>
      <sheetName val="t11"/>
      <sheetName val="t12"/>
      <sheetName val="0103"/>
      <sheetName val="0203"/>
      <sheetName val="th-nop"/>
      <sheetName val="Co~g hop 1,5x1,5"/>
      <sheetName val="cn"/>
      <sheetName val="ct"/>
      <sheetName val="Nc"/>
      <sheetName val="pt"/>
      <sheetName val="ql"/>
      <sheetName val="ql (2)"/>
      <sheetName val="4"/>
      <sheetName val="Sheet13"/>
      <sheetName val="Sheet14"/>
      <sheetName val="Sheet15"/>
      <sheetName val="Sheet16"/>
      <sheetName val="CV di trong  dong"/>
      <sheetName val="20+590"/>
      <sheetName val="20+1218"/>
      <sheetName val="22+456"/>
      <sheetName val="23+200"/>
      <sheetName val="23+327"/>
      <sheetName val="23+468"/>
      <sheetName val="23+563"/>
      <sheetName val="24+520"/>
      <sheetName val="25"/>
      <sheetName val="Luu goc"/>
      <sheetName val="km22+93.86-km22+121.86"/>
      <sheetName val="km22+177.14-km22+205.64"/>
      <sheetName val="Bang 20-25"/>
      <sheetName val="km22+267.96-km22+283.96"/>
      <sheetName val="km22+304.31-km22+344.31"/>
      <sheetName val="km22+460.92-km22+614.57"/>
      <sheetName val="km22+671.78-km22+713.32"/>
      <sheetName val="BangTH"/>
      <sheetName val="Xaylap "/>
      <sheetName val="Nhan cong"/>
      <sheetName val="Thietbi"/>
      <sheetName val="Diengiai"/>
      <sheetName val="Vanchuyen"/>
      <sheetName val="TH_BQ"/>
      <sheetName val="HD1"/>
      <sheetName val="HD4"/>
      <sheetName val="HD3"/>
      <sheetName val="HD5"/>
      <sheetName val="HD7"/>
      <sheetName val="HD6"/>
      <sheetName val="HD2"/>
      <sheetName val=".tuanM"/>
      <sheetName val="GIA NUOC"/>
      <sheetName val="GIA DIEN THOAI"/>
      <sheetName val="GIA DIEN"/>
      <sheetName val="chiet tinh XD"/>
      <sheetName val="Triet T"/>
      <sheetName val="Phan tich gia"/>
      <sheetName val="pHAN CONG"/>
      <sheetName val="GIA XD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Sheed5"/>
      <sheetName val="TL"/>
      <sheetName val="GK"/>
      <sheetName val="CB"/>
      <sheetName val="VP"/>
      <sheetName val="Km274-Km274"/>
      <sheetName val="Km27'-Km278"/>
      <sheetName val="CT 03"/>
      <sheetName val="TH 03"/>
      <sheetName val="Heso 3-2004 (3)"/>
      <sheetName val="Luong (2)"/>
      <sheetName val="heso T3"/>
      <sheetName val="heso T4"/>
      <sheetName val="heso T5"/>
      <sheetName val="Heso T6"/>
      <sheetName val="Heso T7"/>
      <sheetName val="Heso T8"/>
      <sheetName val="Heso T9"/>
      <sheetName val="Heso 2-2004"/>
      <sheetName val="Heso 3-2004"/>
      <sheetName val="chamcong"/>
      <sheetName val="Baocao"/>
      <sheetName val="Heso 3-2004 (2)"/>
      <sheetName val="Chart3"/>
      <sheetName val="Chart2"/>
      <sheetName val=" KQTH quy hoach 135"/>
      <sheetName val="Bao cao KQTH quy hoach 135"/>
      <sheetName val="BaTrieu-L.con"/>
      <sheetName val="EDT - Ro"/>
      <sheetName val="THQI"/>
      <sheetName val="T6"/>
      <sheetName val="THQII"/>
      <sheetName val="Trung"/>
      <sheetName val="THQIII"/>
      <sheetName val="THT nam 04"/>
      <sheetName val="HD CTrinh1"/>
      <sheetName val="HD benA"/>
      <sheetName val="KHTC"/>
      <sheetName val="BCTC"/>
      <sheetName val="Soqui"/>
      <sheetName val="Tienvay"/>
      <sheetName val="CTthanhtoan"/>
      <sheetName val="CTietHD"/>
      <sheetName val="Theodoi HD"/>
      <sheetName val="Theodoi HD (2)"/>
      <sheetName val="VLieu"/>
      <sheetName val="May"/>
      <sheetName val="NCong"/>
      <sheetName val=" GT CPhi tung dot"/>
      <sheetName val="bcth 05-04"/>
      <sheetName val="baocao 05-04"/>
      <sheetName val="bcth04-04"/>
      <sheetName val="BT1"/>
      <sheetName val=""/>
      <sheetName val="Nhap lieu"/>
      <sheetName val="PGT"/>
      <sheetName val="Tien dien"/>
      <sheetName val="Thue GTGT"/>
      <sheetName val="tô rôiDY"/>
      <sheetName val="ATCANING"/>
      <sheetName val="KNH"/>
      <sheetName val="KVF"/>
      <sheetName val="Hoada"/>
      <sheetName val="Nguphuc"/>
      <sheetName val="TCH"/>
      <sheetName val="TTT"/>
      <sheetName val="TVK"/>
      <sheetName val="Tuichuom"/>
      <sheetName val="NKDT"/>
      <sheetName val="Vitagin"/>
      <sheetName val="T.K H.T.T5"/>
      <sheetName val="T.K T7"/>
      <sheetName val="TK T6"/>
      <sheetName val="T.K T5"/>
      <sheetName val="Bang thong ke hang ton"/>
      <sheetName val="thong ke "/>
      <sheetName val="T.KT04"/>
      <sheetName val="baocao04-04"/>
      <sheetName val="bcth03-04"/>
      <sheetName val="baocao03-04"/>
      <sheetName val="bcth02-04"/>
      <sheetName val="baocao02-04"/>
      <sheetName val="bcth01-04"/>
      <sheetName val="baocao01-04"/>
      <sheetName val="Thi_sinh"/>
      <sheetName val="Luong"/>
      <sheetName val="HethongDebai"/>
      <sheetName val="TH131"/>
      <sheetName val="TH155&amp;156"/>
      <sheetName val="TH152"/>
      <sheetName val="TH153"/>
      <sheetName val="TH331"/>
      <sheetName val="KhoDL"/>
      <sheetName val="THSPHH"/>
      <sheetName val="THVL"/>
      <sheetName val="DMTK"/>
      <sheetName val="DMKH"/>
      <sheetName val="DMNB"/>
      <sheetName val="DMNV"/>
      <sheetName val="KQKDKT#04-1"/>
      <sheetName val="T8-9)"/>
      <sheetName val="VtuHaTheSauTBABenThuy1 Ш2)"/>
      <sheetName val="142201ȭT4"/>
      <sheetName val="DTCT"/>
      <sheetName val="PTVT"/>
      <sheetName val="THVT"/>
      <sheetName val="[IBASE2.XLS_Tong hop Matduong"/>
      <sheetName val="Dinh_ha nha"/>
      <sheetName val="Km282-Km_x0003__x0000_3"/>
      <sheetName val="NEW-PANEL"/>
      <sheetName val="Mix-Tarpaulin"/>
      <sheetName val="Tarpaulin"/>
      <sheetName val="Price"/>
      <sheetName val="1"/>
      <sheetName val="2"/>
      <sheetName val="3"/>
      <sheetName val="5"/>
      <sheetName val="6"/>
      <sheetName val="7"/>
      <sheetName val="8"/>
      <sheetName val="Coc 6"/>
      <sheetName val="THU T12"/>
      <sheetName val="CHI T12"/>
      <sheetName val="THU T11"/>
      <sheetName val="CHI T11"/>
      <sheetName val="THU T10"/>
      <sheetName val="CHI T10"/>
      <sheetName val="THU T9"/>
      <sheetName val="CHI T9"/>
      <sheetName val="THU T8"/>
      <sheetName val="CHI T8"/>
      <sheetName val="THU T7"/>
      <sheetName val="CHI T7"/>
      <sheetName val="THU T6"/>
      <sheetName val="CHI T6"/>
      <sheetName val="THU T5"/>
      <sheetName val="CHI T5"/>
      <sheetName val="THU T4"/>
      <sheetName val="CHI T4"/>
      <sheetName val="THU T3"/>
      <sheetName val="CHI T3"/>
      <sheetName val="THU T2"/>
      <sheetName val="CHI T2"/>
      <sheetName val="THU T1"/>
      <sheetName val="CHI T1"/>
      <sheetName val="0304"/>
      <sheetName val="0904"/>
      <sheetName val="1204"/>
      <sheetName val="80000000"/>
      <sheetName val="90000000"/>
      <sheetName val="a0000000"/>
      <sheetName val="b0000000"/>
      <sheetName val="c0000000"/>
      <sheetName val="BT2"/>
      <sheetName val="BT3"/>
      <sheetName val="BT4"/>
      <sheetName val="BT5"/>
      <sheetName val="BT6"/>
      <sheetName val="BT7"/>
      <sheetName val="bt08"/>
      <sheetName val="bt9"/>
      <sheetName val="BT10"/>
      <sheetName val="bt11"/>
      <sheetName val="BT12"/>
      <sheetName val="BT13"/>
      <sheetName val="BT14"/>
      <sheetName val="bt15"/>
      <sheetName val="BT16"/>
      <sheetName val="BT18"/>
      <sheetName val="01"/>
      <sheetName val="02.1"/>
      <sheetName val="2.1"/>
      <sheetName val="2.3"/>
      <sheetName val="02.3"/>
      <sheetName val="05"/>
      <sheetName val="03"/>
      <sheetName val="06"/>
      <sheetName val="B 01"/>
      <sheetName val="B 03"/>
      <sheetName val="D 13"/>
      <sheetName val="Q-03"/>
      <sheetName val="Q-04"/>
      <sheetName val="Q-05"/>
      <sheetName val="D15"/>
      <sheetName val="D20"/>
      <sheetName val="D19"/>
      <sheetName val="Ca.D"/>
      <sheetName val="Cone"/>
      <sheetName val="DATA"/>
      <sheetName val="Tkedotuoi"/>
      <sheetName val="Tkebactho"/>
      <sheetName val="nhan su"/>
      <sheetName val="2020"/>
      <sheetName val="luong cty"/>
      <sheetName val="bangluong"/>
      <sheetName val="Tkecong"/>
      <sheetName val="thunhap03"/>
      <sheetName val="thungoaiSCTX"/>
      <sheetName val="TRICH73"/>
      <sheetName val="Nhap_lieu"/>
      <sheetName val="Khoiluong"/>
      <sheetName val="Vattu"/>
      <sheetName val="Trungchuyen"/>
      <sheetName val="Bu"/>
      <sheetName val="Chitiet"/>
      <sheetName val="H.long"/>
      <sheetName val="C.Mong"/>
      <sheetName val="M.Phu"/>
      <sheetName val="T.Son"/>
      <sheetName val="V.Don"/>
      <sheetName val="Y.Kien"/>
      <sheetName val="V.Quang"/>
      <sheetName val="Q.Lam"/>
      <sheetName val="Pthu"/>
      <sheetName val="T.Coc"/>
      <sheetName val="D.Nghia"/>
      <sheetName val="P.Phu"/>
      <sheetName val="P.Lai"/>
      <sheetName val="N.Xuyen"/>
      <sheetName val="H.quan"/>
      <sheetName val="S.Dang"/>
      <sheetName val="TT.DH"/>
      <sheetName val="N.Quan"/>
      <sheetName val="C.Dam"/>
      <sheetName val="M.Luong"/>
      <sheetName val="B.luan"/>
      <sheetName val="lapdap TB "/>
      <sheetName val="Deo nai"/>
      <sheetName val="CKD than"/>
      <sheetName val="CTT Thong nhat"/>
      <sheetName val="CTT Nui beo"/>
      <sheetName val="CTT cao son"/>
      <sheetName val="CTT Khe cham"/>
      <sheetName val="XNxlva sxthanKCII"/>
      <sheetName val="Cam Y ut KC"/>
      <sheetName val="CTxay lap mo CP"/>
      <sheetName val="CTdo luong GDSP"/>
      <sheetName val="Dong bac"/>
      <sheetName val="Cac cang UT mua than Dong bac"/>
      <sheetName val="cua hang vtu"/>
      <sheetName val="Khach hang le "/>
      <sheetName val="nhat ky 5"/>
      <sheetName val="cac cong ty van tai"/>
      <sheetName val="QD_x0000_cua HDQD"/>
      <sheetName val="CTOBT"/>
      <sheetName val="Sheet12"/>
      <sheetName val="bg+th45"/>
      <sheetName val="4-5"/>
      <sheetName val="bg+th34"/>
      <sheetName val="3-4"/>
      <sheetName val="bg+th23"/>
      <sheetName val="2-3"/>
      <sheetName val="bg+th12"/>
      <sheetName val="1-2"/>
      <sheetName val="bg+th"/>
      <sheetName val="ptvl"/>
      <sheetName val="0-1"/>
      <sheetName val="GDMN.1"/>
      <sheetName val="[IBASE2.XLS}BHXH"/>
      <sheetName val="02"/>
      <sheetName val="04"/>
      <sheetName val="07"/>
      <sheetName val="08"/>
      <sheetName val="09"/>
      <sheetName val="10"/>
      <sheetName val="PHEPNAM"/>
      <sheetName val="KHONGLUO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 refreshError="1"/>
      <sheetData sheetId="615" refreshError="1"/>
      <sheetData sheetId="616" refreshError="1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 refreshError="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 refreshError="1"/>
      <sheetData sheetId="695" refreshError="1"/>
      <sheetData sheetId="696" refreshError="1"/>
      <sheetData sheetId="697" refreshError="1"/>
      <sheetData sheetId="698" refreshError="1"/>
      <sheetData sheetId="699" refreshError="1"/>
      <sheetData sheetId="700" refreshError="1"/>
      <sheetData sheetId="701" refreshError="1"/>
      <sheetData sheetId="702" refreshError="1"/>
      <sheetData sheetId="703" refreshError="1"/>
      <sheetData sheetId="704" refreshError="1"/>
      <sheetData sheetId="705" refreshError="1"/>
      <sheetData sheetId="706" refreshError="1"/>
      <sheetData sheetId="707" refreshError="1"/>
      <sheetData sheetId="708" refreshError="1"/>
      <sheetData sheetId="709" refreshError="1"/>
      <sheetData sheetId="710" refreshError="1"/>
      <sheetData sheetId="711" refreshError="1"/>
      <sheetData sheetId="712" refreshError="1"/>
      <sheetData sheetId="713" refreshError="1"/>
      <sheetData sheetId="714" refreshError="1"/>
      <sheetData sheetId="715" refreshError="1"/>
      <sheetData sheetId="716" refreshError="1"/>
      <sheetData sheetId="717" refreshError="1"/>
      <sheetData sheetId="718" refreshError="1"/>
      <sheetData sheetId="719" refreshError="1"/>
      <sheetData sheetId="720" refreshError="1"/>
      <sheetData sheetId="721" refreshError="1"/>
      <sheetData sheetId="722" refreshError="1"/>
      <sheetData sheetId="723" refreshError="1"/>
      <sheetData sheetId="724" refreshError="1"/>
      <sheetData sheetId="725" refreshError="1"/>
      <sheetData sheetId="726" refreshError="1"/>
      <sheetData sheetId="727" refreshError="1"/>
      <sheetData sheetId="728" refreshError="1"/>
      <sheetData sheetId="729" refreshError="1"/>
      <sheetData sheetId="730" refreshError="1"/>
      <sheetData sheetId="731" refreshError="1"/>
      <sheetData sheetId="732" refreshError="1"/>
      <sheetData sheetId="733" refreshError="1"/>
      <sheetData sheetId="734" refreshError="1"/>
      <sheetData sheetId="735" refreshError="1"/>
      <sheetData sheetId="736" refreshError="1"/>
      <sheetData sheetId="737" refreshError="1"/>
      <sheetData sheetId="738" refreshError="1"/>
      <sheetData sheetId="739" refreshError="1"/>
      <sheetData sheetId="740" refreshError="1"/>
      <sheetData sheetId="741" refreshError="1"/>
      <sheetData sheetId="742" refreshError="1"/>
      <sheetData sheetId="743" refreshError="1"/>
      <sheetData sheetId="744" refreshError="1"/>
      <sheetData sheetId="745" refreshError="1"/>
      <sheetData sheetId="746" refreshError="1"/>
      <sheetData sheetId="747" refreshError="1"/>
      <sheetData sheetId="748" refreshError="1"/>
      <sheetData sheetId="749" refreshError="1"/>
      <sheetData sheetId="750" refreshError="1"/>
      <sheetData sheetId="751" refreshError="1"/>
      <sheetData sheetId="752" refreshError="1"/>
      <sheetData sheetId="753" refreshError="1"/>
      <sheetData sheetId="754" refreshError="1"/>
      <sheetData sheetId="755" refreshError="1"/>
      <sheetData sheetId="756" refreshError="1"/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 refreshError="1"/>
      <sheetData sheetId="766" refreshError="1"/>
      <sheetData sheetId="767" refreshError="1"/>
      <sheetData sheetId="768" refreshError="1"/>
      <sheetData sheetId="769" refreshError="1"/>
      <sheetData sheetId="770"/>
      <sheetData sheetId="771"/>
      <sheetData sheetId="772" refreshError="1"/>
      <sheetData sheetId="773"/>
      <sheetData sheetId="774"/>
      <sheetData sheetId="775"/>
      <sheetData sheetId="776"/>
      <sheetData sheetId="777"/>
      <sheetData sheetId="778"/>
      <sheetData sheetId="779"/>
      <sheetData sheetId="780"/>
      <sheetData sheetId="781"/>
      <sheetData sheetId="782"/>
      <sheetData sheetId="783" refreshError="1"/>
      <sheetData sheetId="784" refreshError="1"/>
      <sheetData sheetId="785" refreshError="1"/>
      <sheetData sheetId="786" refreshError="1"/>
      <sheetData sheetId="787" refreshError="1"/>
      <sheetData sheetId="788" refreshError="1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 refreshError="1"/>
      <sheetData sheetId="808" refreshError="1"/>
      <sheetData sheetId="809" refreshError="1"/>
      <sheetData sheetId="810" refreshError="1"/>
      <sheetData sheetId="811" refreshError="1"/>
      <sheetData sheetId="812" refreshError="1"/>
      <sheetData sheetId="813" refreshError="1"/>
      <sheetData sheetId="814" refreshError="1"/>
      <sheetData sheetId="815" refreshError="1"/>
      <sheetData sheetId="816" refreshError="1"/>
      <sheetData sheetId="817" refreshError="1"/>
      <sheetData sheetId="818" refreshError="1"/>
      <sheetData sheetId="819" refreshError="1"/>
      <sheetData sheetId="820" refreshError="1"/>
      <sheetData sheetId="821" refreshError="1"/>
      <sheetData sheetId="822" refreshError="1"/>
      <sheetData sheetId="823" refreshError="1"/>
      <sheetData sheetId="824" refreshError="1"/>
      <sheetData sheetId="825" refreshError="1"/>
      <sheetData sheetId="826" refreshError="1"/>
      <sheetData sheetId="827" refreshError="1"/>
      <sheetData sheetId="828" refreshError="1"/>
      <sheetData sheetId="829" refreshError="1"/>
      <sheetData sheetId="830" refreshError="1"/>
      <sheetData sheetId="831" refreshError="1"/>
      <sheetData sheetId="832" refreshError="1"/>
      <sheetData sheetId="833" refreshError="1"/>
      <sheetData sheetId="834" refreshError="1"/>
      <sheetData sheetId="835" refreshError="1"/>
      <sheetData sheetId="836" refreshError="1"/>
      <sheetData sheetId="837" refreshError="1"/>
      <sheetData sheetId="838" refreshError="1"/>
      <sheetData sheetId="839" refreshError="1"/>
      <sheetData sheetId="840" refreshError="1"/>
      <sheetData sheetId="841" refreshError="1"/>
      <sheetData sheetId="842" refreshError="1"/>
      <sheetData sheetId="843" refreshError="1"/>
      <sheetData sheetId="844" refreshError="1"/>
      <sheetData sheetId="845" refreshError="1"/>
      <sheetData sheetId="846" refreshError="1"/>
      <sheetData sheetId="847" refreshError="1"/>
      <sheetData sheetId="848" refreshError="1"/>
      <sheetData sheetId="849"/>
      <sheetData sheetId="850" refreshError="1"/>
      <sheetData sheetId="851"/>
      <sheetData sheetId="852"/>
      <sheetData sheetId="853"/>
      <sheetData sheetId="854"/>
      <sheetData sheetId="855"/>
      <sheetData sheetId="856"/>
      <sheetData sheetId="857"/>
      <sheetData sheetId="858"/>
      <sheetData sheetId="859"/>
      <sheetData sheetId="860"/>
      <sheetData sheetId="861"/>
      <sheetData sheetId="862"/>
      <sheetData sheetId="863"/>
      <sheetData sheetId="864"/>
      <sheetData sheetId="865"/>
      <sheetData sheetId="866"/>
      <sheetData sheetId="867"/>
      <sheetData sheetId="868"/>
      <sheetData sheetId="869"/>
      <sheetData sheetId="870"/>
      <sheetData sheetId="871"/>
      <sheetData sheetId="872"/>
      <sheetData sheetId="873"/>
      <sheetData sheetId="874"/>
      <sheetData sheetId="875"/>
      <sheetData sheetId="876"/>
      <sheetData sheetId="877"/>
      <sheetData sheetId="878"/>
      <sheetData sheetId="879"/>
      <sheetData sheetId="880"/>
      <sheetData sheetId="881"/>
      <sheetData sheetId="882"/>
      <sheetData sheetId="883"/>
      <sheetData sheetId="884"/>
      <sheetData sheetId="885"/>
      <sheetData sheetId="886"/>
      <sheetData sheetId="887"/>
      <sheetData sheetId="888"/>
      <sheetData sheetId="889" refreshError="1"/>
      <sheetData sheetId="890"/>
      <sheetData sheetId="891"/>
      <sheetData sheetId="892"/>
      <sheetData sheetId="893"/>
      <sheetData sheetId="894"/>
      <sheetData sheetId="895"/>
      <sheetData sheetId="896"/>
      <sheetData sheetId="897"/>
      <sheetData sheetId="898"/>
      <sheetData sheetId="899"/>
      <sheetData sheetId="900"/>
      <sheetData sheetId="901"/>
      <sheetData sheetId="902"/>
      <sheetData sheetId="903"/>
      <sheetData sheetId="904"/>
      <sheetData sheetId="905"/>
      <sheetData sheetId="906"/>
      <sheetData sheetId="907"/>
      <sheetData sheetId="908"/>
      <sheetData sheetId="909"/>
      <sheetData sheetId="910"/>
      <sheetData sheetId="911"/>
      <sheetData sheetId="912"/>
      <sheetData sheetId="913"/>
      <sheetData sheetId="914"/>
      <sheetData sheetId="915"/>
      <sheetData sheetId="916"/>
      <sheetData sheetId="917"/>
      <sheetData sheetId="918"/>
      <sheetData sheetId="919"/>
      <sheetData sheetId="920"/>
      <sheetData sheetId="921"/>
      <sheetData sheetId="922"/>
      <sheetData sheetId="923"/>
      <sheetData sheetId="924"/>
      <sheetData sheetId="925"/>
      <sheetData sheetId="926"/>
      <sheetData sheetId="927"/>
      <sheetData sheetId="928"/>
      <sheetData sheetId="929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切割 MTL"/>
      <sheetName val="切割 DI"/>
      <sheetName val="ESTI."/>
      <sheetName val="DI-ESTI"/>
      <sheetName val="Giao"/>
      <sheetName val="CHIET TINH"/>
      <sheetName val="Bang gia Ca May"/>
      <sheetName val="Bang Gia VL"/>
      <sheetName val="Tong Hop KP"/>
      <sheetName val=" DON GIA"/>
      <sheetName val="CHIET TINH THEO KH.SAT"/>
      <sheetName val="XL4Poppy"/>
      <sheetName val="DTOAN"/>
      <sheetName val="THOP-KL"/>
      <sheetName val="CPHI KKS"/>
      <sheetName val="DG-KSAT"/>
      <sheetName val="TMDAUTU"/>
      <sheetName val="GTXLCHINH"/>
      <sheetName val="CPHI-TT"/>
      <sheetName val="CPHIBUVL"/>
      <sheetName val="CHENH VLCHINH"/>
      <sheetName val="GVLHT"/>
      <sheetName val="DGCT-QCH2"/>
      <sheetName val="Gia VL"/>
      <sheetName val="Bang luong CB"/>
      <sheetName val="Bang P.tich CT"/>
      <sheetName val="D.toan chi tiet"/>
      <sheetName val="Bang TH Dtoan"/>
      <sheetName val="XXXXXXXX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Test5"/>
      <sheetName val="XL4Poppy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Sheet2"/>
      <sheetName val="00000000"/>
      <sheetName val="Bthkl"/>
      <sheetName val="KM247"/>
      <sheetName val="km248"/>
      <sheetName val="tong hop"/>
      <sheetName val="phan tich DG"/>
      <sheetName val="gia vat lieu"/>
      <sheetName val="gia xe may"/>
      <sheetName val="gia nhan cong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Sheet1"/>
      <sheetName val="Cmay"/>
      <sheetName val="VL (2)"/>
      <sheetName val="May (2)"/>
      <sheetName val="GVLBo"/>
      <sheetName val="TH"/>
      <sheetName val="XL"/>
      <sheetName val="1E"/>
      <sheetName val="2E"/>
      <sheetName val="3E"/>
      <sheetName val="7D"/>
      <sheetName val="8D"/>
      <sheetName val="14D"/>
      <sheetName val="10D"/>
      <sheetName val="20D"/>
      <sheetName val="22D"/>
      <sheetName val="24D"/>
      <sheetName val="26P"/>
      <sheetName val="28P"/>
      <sheetName val="33P"/>
      <sheetName val="PTro"/>
      <sheetName val="PT"/>
      <sheetName val="KSTK"/>
      <sheetName val="A6-II"/>
      <sheetName val="Congty"/>
      <sheetName val="VPPN"/>
      <sheetName val="XN74"/>
      <sheetName val="XN54"/>
      <sheetName val="XN33"/>
      <sheetName val="NK96"/>
      <sheetName val="km338+00-km338+100(2)"/>
      <sheetName val="km337+136-km337-350"/>
      <sheetName val="km346+600-km346+820 (2)"/>
      <sheetName val="km346+330-km346+600 (2)"/>
      <sheetName val="km346+00-km346+240 (2)"/>
      <sheetName val="km345+400-km345+500 (6)"/>
      <sheetName val="km345+400-km345+5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37+00-km337+34 (3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cong ty so 9 VINACONEX"/>
      <sheetName val="cong ty so 9 VINACONEX (2)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QTNC-2002"/>
      <sheetName val="QTNC2003"/>
      <sheetName val="QTNC-Tong hop"/>
      <sheetName val="QTVT-Tong hop"/>
      <sheetName val="GTQT-Tong hop"/>
      <sheetName val="QT - Duet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hart1"/>
      <sheetName val="Du an nut So"/>
      <sheetName val="Du an nut vong"/>
      <sheetName val="Du an nut Nam cau Tlong"/>
      <sheetName val="Duong kim lien 0 cho dua"/>
      <sheetName val="Du an KTDC Nam trung yen"/>
      <sheetName val="Biểu 02"/>
    </sheetNames>
    <definedNames>
      <definedName name="HHUHOI" sheetId="196"/>
    </definedNames>
    <sheetDataSet>
      <sheetData sheetId="0" refreshError="1"/>
      <sheetData sheetId="1" refreshError="1"/>
      <sheetData sheetId="2"/>
      <sheetData sheetId="3" refreshError="1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 refreshError="1"/>
      <sheetData sheetId="191"/>
      <sheetData sheetId="192"/>
      <sheetData sheetId="193"/>
      <sheetData sheetId="194"/>
      <sheetData sheetId="195"/>
      <sheetData sheetId="196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 NSNN(V2)"/>
      <sheetName val="Dt 2001"/>
      <sheetName val="tinh CD DT"/>
      <sheetName val="Thu NSNN (V1)"/>
      <sheetName val="mau"/>
      <sheetName val="dongia (2)"/>
      <sheetName val="Bieu mau thu 2003 vong 1"/>
    </sheetNames>
    <definedNames>
      <definedName name="NToS"/>
    </defined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-Q1,Q2,01"/>
      <sheetName val="BCCTQT-XLD4"/>
      <sheetName val="BCQT-TTD1"/>
      <sheetName val="CT-chuacoDT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XL4Poppy"/>
      <sheetName val="ESTI."/>
      <sheetName val="DI-ESTI"/>
      <sheetName val="IBAS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3285"/>
      <sheetName val="TN3982 (SCL)"/>
      <sheetName val="DG248"/>
      <sheetName val="DG3983"/>
      <sheetName val="dongia"/>
      <sheetName val="3983"/>
      <sheetName val="3285"/>
      <sheetName val="gtrinh"/>
      <sheetName val="Cuoc89"/>
      <sheetName val="DGTN"/>
      <sheetName val="DGXLD"/>
      <sheetName val="DGVT"/>
      <sheetName val="DGBT"/>
      <sheetName val="DI-EST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NKHUON"/>
      <sheetName val="DIEN 2 MACH"/>
      <sheetName val="mong chuan KH"/>
      <sheetName val="mong chuan 1KH"/>
      <sheetName val="mong chuan 1NT"/>
      <sheetName val="THKP-KH"/>
      <sheetName val="VLNCM-KH"/>
      <sheetName val="Mong KH"/>
      <sheetName val="THKP-NT"/>
      <sheetName val="VLNCM-NT"/>
      <sheetName val="Mong NT"/>
      <sheetName val="COT THEP-KH"/>
      <sheetName val="COT THEP-NT"/>
      <sheetName val="DAODAT"/>
      <sheetName val="Sheet2"/>
      <sheetName val="VC&lt;=100m"/>
      <sheetName val="VC&lt;= 300m"/>
      <sheetName val="VC&lt;=500m"/>
      <sheetName val="VC&gt;500m"/>
      <sheetName val="VATLIEU"/>
      <sheetName val="VCBT&lt;=100m"/>
      <sheetName val="VCBT&lt;=300m"/>
      <sheetName val="VCBT&lt;=500m"/>
      <sheetName val="VCBT&gt;500m"/>
      <sheetName val="PT vat tu-KH"/>
      <sheetName val="BuVlieu-KH"/>
      <sheetName val="PTvat tu-NT"/>
      <sheetName val="BuVlieu-NT"/>
      <sheetName val="cong trinh tam"/>
      <sheetName val="dgduongdai"/>
      <sheetName val="vanchuyen"/>
      <sheetName val="di chuyen bo may thi cong"/>
      <sheetName val="XL4Poppy"/>
      <sheetName val="Mong CH"/>
      <sheetName val="Sheet1"/>
      <sheetName val="ct luong "/>
      <sheetName val="Nhap 6T"/>
      <sheetName val="baocaochinh(qui1.05) (DC)"/>
      <sheetName val="Ctuluongq.1.05"/>
      <sheetName val="BANG PHAN BO qui1.05(DC)"/>
      <sheetName val="BANG PHAN BO quiII.05"/>
      <sheetName val="bao cac cinh Qui II-2005"/>
      <sheetName val="COT THEP_x0003_"/>
      <sheetName val="Thuc thanh"/>
      <sheetName val="KH-Q1,Q2,01"/>
      <sheetName val="TDTKP"/>
      <sheetName val="DK-KH"/>
      <sheetName val="COT THEP_x0003__H"/>
      <sheetName val="COT THEP_x0003__x0000_H"/>
      <sheetName val="COT THEP_x0003_?H"/>
      <sheetName val="BAOGIATHANG"/>
      <sheetName val="vanchuyen TC"/>
      <sheetName val="MTL$-INTER"/>
      <sheetName val="SUMMARY"/>
      <sheetName val="dtct cong"/>
      <sheetName val="THVT"/>
      <sheetName val="Dt 20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GDT huu Lung - LS"/>
      <sheetName val="THDT Yen Son"/>
      <sheetName val="D.lg Yen Son"/>
      <sheetName val="THDT Huu Lien"/>
      <sheetName val="D.lg Huu Lien"/>
      <sheetName val="THDT Yen Thinh"/>
      <sheetName val="D.lg Yen Thinh"/>
      <sheetName val="Chi tiet"/>
      <sheetName val="CTBT"/>
      <sheetName val="XL4Poppy"/>
      <sheetName val="Sheet1"/>
      <sheetName val="Sheet6"/>
      <sheetName val="Sheet2"/>
      <sheetName val="Sheet7"/>
      <sheetName val="Sheet4"/>
      <sheetName val="Sheet5"/>
      <sheetName val="Sheet3"/>
      <sheetName val="(1)TK_ThueGTGT_Thang"/>
      <sheetName val="DUONG"/>
      <sheetName val="KHANH"/>
      <sheetName val="PHONG"/>
      <sheetName val="XXXXXXXX"/>
      <sheetName val="mau1"/>
      <sheetName val="inth2"/>
      <sheetName val="mau3"/>
      <sheetName val="mau4"/>
      <sheetName val="MAU TH5"/>
      <sheetName val="mau6"/>
      <sheetName val="mau7"/>
      <sheetName val="mau8"/>
      <sheetName val="mauTH9"/>
      <sheetName val="mauTH 10"/>
      <sheetName val="HIEU QUA DAO TAO PC"/>
      <sheetName val="XL4Test5"/>
      <sheetName val="CT Thang Mo"/>
      <sheetName val="CT  PL"/>
      <sheetName val="00000000"/>
      <sheetName val="BIA I"/>
      <sheetName val="BIA II"/>
      <sheetName val="THC"/>
      <sheetName val="CTGT"/>
      <sheetName val="DDAYTT"/>
      <sheetName val="TGLLHT"/>
      <sheetName val="TGLL TT"/>
      <sheetName val="DDHT"/>
      <sheetName val="TGTGT"/>
      <sheetName val="DAURA"/>
      <sheetName val="DAUVAO"/>
      <sheetName val="NXT"/>
      <sheetName val="HOPDONG"/>
      <sheetName val="SDHD"/>
      <sheetName val="Chiet tinh dz22"/>
      <sheetName val="D.lgÿÿÿÿÿÿÿÿÿ"/>
      <sheetName val="NKCTỪ"/>
      <sheetName val="SỔ CÁI"/>
      <sheetName val="BCÂNĐỐI"/>
      <sheetName val="CĐKTOÁN"/>
      <sheetName val="KQHĐKD"/>
      <sheetName val="TỒN QUỸ"/>
      <sheetName val="@HGDT huu Lung - LS"/>
      <sheetName val="THDT Yen Sjn"/>
      <sheetName val="D.lg Huu Lieb"/>
      <sheetName val="Unit price"/>
      <sheetName val="chitimc"/>
      <sheetName val="THPDMoi  (2)"/>
      <sheetName val="dongia (2)"/>
      <sheetName val="gtrinh"/>
      <sheetName val="phuluc1"/>
      <sheetName val="TONG HOP VL-NC"/>
      <sheetName val="lam-moi"/>
      <sheetName val="chitiet"/>
      <sheetName val="TONGKE3p "/>
      <sheetName val="giathanh1"/>
      <sheetName val="Du_lieu"/>
      <sheetName val="TH VL, NC, DDHT Thanhphuoc"/>
      <sheetName val="#REF"/>
      <sheetName val="DONGIA"/>
      <sheetName val="gvl"/>
      <sheetName val="thao-go"/>
      <sheetName val="DON GIA"/>
      <sheetName val="TONGKE-HT"/>
      <sheetName val="DG"/>
      <sheetName val="dtxl"/>
      <sheetName val="LKVL-CK-HT-GD1"/>
      <sheetName val="t-h HA THE"/>
      <sheetName val="CHITIET VL-NC-TT -1p"/>
      <sheetName val="TONG HOP VL-NC TT"/>
      <sheetName val="TNHCHINH"/>
      <sheetName val="TH XL"/>
      <sheetName val="CHITIET VL-NC"/>
      <sheetName val="VC"/>
      <sheetName val="KH-Q1,Q2,01"/>
      <sheetName val="Tiepdia"/>
      <sheetName val="CHITIET VL-NC-TT-3p"/>
      <sheetName val="TDTKP"/>
      <sheetName val="TDTKP1"/>
      <sheetName val="KPVC-BD "/>
      <sheetName val="VCV-BE-TONG"/>
      <sheetName val="ESTI."/>
      <sheetName val="DI-ESTI"/>
      <sheetName val="DK_KH"/>
      <sheetName val="July 05 VA 12 mths"/>
      <sheetName val="tra-vat-lieu"/>
      <sheetName val="Khoi luong"/>
      <sheetName val="thuyet minh bctc"/>
      <sheetName val="tscd"/>
      <sheetName val="bia - tong"/>
      <sheetName val="phan 1 - tong"/>
      <sheetName val="13-01 - dt"/>
      <sheetName val="tong hop lenh chi"/>
      <sheetName val="bia - chi tiet"/>
      <sheetName val="CT 13-01"/>
      <sheetName val="CT 10-10"/>
      <sheetName val="CT 18-01"/>
      <sheetName val="dtct cong"/>
      <sheetName val="data. invoice"/>
      <sheetName val="DK-KH"/>
      <sheetName val="Weight"/>
      <sheetName val="Tra_bang"/>
      <sheetName val="NKCT_"/>
      <sheetName val="S_ CÁI"/>
      <sheetName val="BCÂNÐ_I"/>
      <sheetName val="CÐKTOÁN"/>
      <sheetName val="KQHÐKD"/>
      <sheetName val="T_N QU_"/>
      <sheetName val="CUOC"/>
      <sheetName val="TVL"/>
      <sheetName val="匀敨瑥㌳_x0007_匀敨瑥㐳_x0007_匀敨瑥㔳_x0007_匀敨瑥㘳"/>
      <sheetName val="敨瑥㔳_x0007_匀敨瑥㘳_x0007_匀敨瑥"/>
      <sheetName val="ܶ"/>
      <sheetName val="_x0007_匀敨瑥〴_x0007_匀敨瑥ㄴ_x0007_匀敨"/>
      <sheetName val="瑥ㄴ_x0007_匀敨瑥㈴_x0007_匀敨瑥㌴_x0007_匀"/>
      <sheetName val="桓敥㑴ܳ"/>
      <sheetName val="_x0007_匀敨瑥㔴_x0007_匀敨"/>
      <sheetName val=""/>
      <sheetName val="㘴_x0007_匀敨瑥㜴_x0007_匀"/>
      <sheetName val="敨瑥㠳_x0007_匀敨瑥㤳_x0007_匀敨瑥〴"/>
      <sheetName val="TL rieng"/>
      <sheetName val="Dinh nghia"/>
      <sheetName val="nky"/>
      <sheetName val="SUMMARY"/>
      <sheetName val="Chiet tinh dz35"/>
      <sheetName val="Ty gia"/>
      <sheetName val="THGDT_huu_Lung_-_LS"/>
      <sheetName val="THDT_Yen_Son"/>
      <sheetName val="D_lg_Yen_Son"/>
      <sheetName val="THDT_Huu_Lien"/>
      <sheetName val="D_lg_Huu_Lien"/>
      <sheetName val="THDT_Yen_Thinh"/>
      <sheetName val="D_lg_Yen_Thinh"/>
      <sheetName val="Chi_tiet"/>
      <sheetName val="@HGDT_huu_Lung_-_LS"/>
      <sheetName val="THDT_Yen_Sjn"/>
      <sheetName val="D_lg_Huu_Lieb"/>
      <sheetName val="BIA_I"/>
      <sheetName val="BIA_II"/>
      <sheetName val="TGLL_TT"/>
      <sheetName val="SỔ_CÁI"/>
      <sheetName val="TỒN_QUỸ"/>
      <sheetName val="PTDGDT"/>
      <sheetName val="KHQT-00-01"/>
      <sheetName val="2001"/>
      <sheetName val="156nhap01"/>
      <sheetName val="TTHBCMT"/>
      <sheetName val="1vanban"/>
      <sheetName val="ptvt"/>
      <sheetName val="TONGKE1P"/>
      <sheetName val="dulieu"/>
      <sheetName val="dulieu3"/>
      <sheetName val="dulieu1"/>
      <sheetName val="DTCT"/>
      <sheetName val="NKCT?"/>
      <sheetName val="S? CÁI"/>
      <sheetName val="BCÂNÐ?I"/>
      <sheetName val="T?N QU?"/>
      <sheetName val="ܶ_x0000_桓敥㍴ܷ_x0000_桓敥㍴ܸ_x0000_"/>
      <sheetName val="桓敥㑴ܳ_x0000_桓敥㑴ܴ_x0000_桓敥㑴ܵ"/>
      <sheetName val="_x0000_桓敥㑴"/>
      <sheetName val="IBASE"/>
      <sheetName val="Sheet2 (2)"/>
      <sheetName val="NEW-PANEL"/>
      <sheetName val="Week 3"/>
      <sheetName val="Week 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/>
      <sheetData sheetId="128" refreshError="1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/>
      <sheetData sheetId="162"/>
      <sheetData sheetId="163"/>
      <sheetData sheetId="164"/>
      <sheetData sheetId="165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/>
      <sheetData sheetId="178" refreshError="1"/>
      <sheetData sheetId="179" refreshError="1"/>
      <sheetData sheetId="180" refreshError="1"/>
      <sheetData sheetId="181" refreshError="1"/>
      <sheetData sheetId="18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 thanh"/>
      <sheetName val="74"/>
      <sheetName val="phanxa"/>
      <sheetName val="thinghiem"/>
      <sheetName val=" phandien 1"/>
      <sheetName val="chuoi cach dien"/>
      <sheetName val="Bia"/>
      <sheetName val="Tong hop"/>
      <sheetName val="Phan tich vat tu"/>
      <sheetName val="VL-NC-MTC"/>
      <sheetName val="Chi tiet"/>
      <sheetName val="DCQ"/>
      <sheetName val="Sheet5"/>
      <sheetName val="Tinh Van khuon"/>
      <sheetName val="Tinh Dat dao"/>
      <sheetName val="v.chuyenthucong"/>
      <sheetName val="VATLIEU"/>
      <sheetName val="vattu  BT"/>
      <sheetName val="BUVATLIEU"/>
      <sheetName val="cong trinh tam"/>
      <sheetName val="dgduongdai"/>
      <sheetName val="vanchuyen"/>
      <sheetName val="DENBU"/>
      <sheetName val="Sheet4"/>
      <sheetName val="Sheet2"/>
      <sheetName val="Sheet6"/>
      <sheetName val="Sheet3"/>
      <sheetName val="XL4Poppy"/>
      <sheetName val="Sheet1"/>
      <sheetName val="ct luong "/>
      <sheetName val="Nhap 6T"/>
      <sheetName val="baocaochinh(qui1.05) (DC)"/>
      <sheetName val="Ctuluongq.1.05"/>
      <sheetName val="BANG PHAN BO qui1.05(DC)"/>
      <sheetName val="BANG PHAN BO quiII.05"/>
      <sheetName val="bao cac cinh Qui II-2005"/>
      <sheetName val="VANKHUON"/>
      <sheetName val="Giathanh1m3BT"/>
      <sheetName val="DGXDCB_DD"/>
      <sheetName val="NEW-PANEL"/>
      <sheetName val="KPVC-BD "/>
      <sheetName val="Sheet3_x0000_ƃ_x0000__x0004__x0000__x0000__x0000__x0000__x0000__x0000_냼ƃ_x0000__x0000__x0000__x0000__x0000__x0000__x0000__x0000_ƃ_x0000__x0000_"/>
      <sheetName val="VL1"/>
      <sheetName val="_x0000__x0000__x0000__x0000__x0000__x0000__x0000__x0000_"/>
      <sheetName val="Sheet3_x0000_??_x0000__x0004__x0000__x0000__x0000__x0000__x0000__x0000_??_x0000__x0000__x0000__x0000__x0000__x0000__x0000__x0000_??_x0000__x0000_"/>
      <sheetName val="Sheet3?ƃ?_x0004_??????냼ƃ????????ƃ??"/>
      <sheetName val="Sheet3????_x0004_????????????????????"/>
      <sheetName val="chiettinh"/>
      <sheetName val="Sheet9 (2)"/>
      <sheetName val="Sheet3_x0000_ƃ_x0000__x0004__x0000_냼ƃ_x0000_ƃ_x0000__x001a__x0000_$[Hien-truo"/>
      <sheetName val="DG3285"/>
      <sheetName val="Sheet3________________________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  <sheetView workbookViewId="1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"/>
  <sheetViews>
    <sheetView view="pageBreakPreview" zoomScale="85" zoomScaleNormal="85" zoomScaleSheetLayoutView="85" workbookViewId="0">
      <pane xSplit="6" ySplit="10" topLeftCell="G11" activePane="bottomRight" state="frozen"/>
      <selection activeCell="O15" sqref="O15"/>
      <selection pane="topRight" activeCell="O15" sqref="O15"/>
      <selection pane="bottomLeft" activeCell="O15" sqref="O15"/>
      <selection pane="bottomRight" activeCell="V13" sqref="V13"/>
    </sheetView>
    <sheetView workbookViewId="1">
      <selection activeCell="A3" sqref="A3:W3"/>
    </sheetView>
  </sheetViews>
  <sheetFormatPr defaultColWidth="9.140625" defaultRowHeight="18.75" x14ac:dyDescent="0.25"/>
  <cols>
    <col min="1" max="1" width="5.28515625" style="2" customWidth="1"/>
    <col min="2" max="2" width="51.85546875" style="1" customWidth="1"/>
    <col min="3" max="3" width="10.42578125" style="2" customWidth="1"/>
    <col min="4" max="4" width="11.85546875" style="2" customWidth="1"/>
    <col min="5" max="5" width="11.140625" style="2" customWidth="1"/>
    <col min="6" max="6" width="9.28515625" style="2" customWidth="1"/>
    <col min="7" max="7" width="9.140625" style="2"/>
    <col min="8" max="8" width="11.5703125" style="2" customWidth="1"/>
    <col min="9" max="9" width="13.5703125" style="2" bestFit="1" customWidth="1"/>
    <col min="10" max="10" width="12.85546875" style="2" customWidth="1"/>
    <col min="11" max="11" width="13" style="2" customWidth="1"/>
    <col min="12" max="12" width="16.140625" style="2" customWidth="1"/>
    <col min="13" max="14" width="9.42578125" style="2" bestFit="1" customWidth="1"/>
    <col min="15" max="15" width="10.85546875" style="2" hidden="1" customWidth="1"/>
    <col min="16" max="16" width="11.7109375" style="2" hidden="1" customWidth="1"/>
    <col min="17" max="17" width="12.140625" style="2" customWidth="1"/>
    <col min="18" max="18" width="10.85546875" style="2" customWidth="1"/>
    <col min="19" max="19" width="10.7109375" style="2" customWidth="1"/>
    <col min="20" max="21" width="9.42578125" style="2" bestFit="1" customWidth="1"/>
    <col min="22" max="22" width="12.28515625" style="2" customWidth="1"/>
    <col min="23" max="23" width="6.140625" style="2" customWidth="1"/>
    <col min="24" max="25" width="9.28515625" style="1" bestFit="1" customWidth="1"/>
    <col min="26" max="16384" width="9.140625" style="1"/>
  </cols>
  <sheetData>
    <row r="1" spans="1:23" s="3" customFormat="1" ht="15.75" x14ac:dyDescent="0.25">
      <c r="A1" s="251"/>
      <c r="B1" s="251"/>
      <c r="C1" s="251"/>
      <c r="D1" s="251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 s="5" customFormat="1" ht="20.25" x14ac:dyDescent="0.25">
      <c r="A2" s="252" t="s">
        <v>477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</row>
    <row r="3" spans="1:23" s="232" customFormat="1" ht="20.25" x14ac:dyDescent="0.25">
      <c r="A3" s="253" t="s">
        <v>478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</row>
    <row r="4" spans="1:23" s="8" customFormat="1" ht="15.75" x14ac:dyDescent="0.25">
      <c r="A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255" t="s">
        <v>0</v>
      </c>
      <c r="U4" s="255"/>
      <c r="V4" s="255"/>
      <c r="W4" s="255"/>
    </row>
    <row r="5" spans="1:23" s="11" customFormat="1" x14ac:dyDescent="0.25">
      <c r="A5" s="243" t="s">
        <v>1</v>
      </c>
      <c r="B5" s="243" t="s">
        <v>8</v>
      </c>
      <c r="C5" s="243" t="s">
        <v>9</v>
      </c>
      <c r="D5" s="243" t="s">
        <v>10</v>
      </c>
      <c r="E5" s="243" t="s">
        <v>11</v>
      </c>
      <c r="F5" s="243" t="s">
        <v>12</v>
      </c>
      <c r="G5" s="243" t="s">
        <v>13</v>
      </c>
      <c r="H5" s="256" t="s">
        <v>14</v>
      </c>
      <c r="I5" s="257"/>
      <c r="J5" s="258"/>
      <c r="K5" s="256" t="s">
        <v>15</v>
      </c>
      <c r="L5" s="257"/>
      <c r="M5" s="257"/>
      <c r="N5" s="258"/>
      <c r="O5" s="256" t="s">
        <v>16</v>
      </c>
      <c r="P5" s="258"/>
      <c r="Q5" s="243" t="s">
        <v>17</v>
      </c>
      <c r="R5" s="256" t="s">
        <v>18</v>
      </c>
      <c r="S5" s="257"/>
      <c r="T5" s="257"/>
      <c r="U5" s="258"/>
      <c r="V5" s="243" t="s">
        <v>19</v>
      </c>
      <c r="W5" s="243" t="s">
        <v>2</v>
      </c>
    </row>
    <row r="6" spans="1:23" s="11" customFormat="1" x14ac:dyDescent="0.25">
      <c r="A6" s="243"/>
      <c r="B6" s="243"/>
      <c r="C6" s="243"/>
      <c r="D6" s="243"/>
      <c r="E6" s="243"/>
      <c r="F6" s="243"/>
      <c r="G6" s="243"/>
      <c r="H6" s="259"/>
      <c r="I6" s="260"/>
      <c r="J6" s="261"/>
      <c r="K6" s="259"/>
      <c r="L6" s="260"/>
      <c r="M6" s="260"/>
      <c r="N6" s="261"/>
      <c r="O6" s="259"/>
      <c r="P6" s="261"/>
      <c r="Q6" s="243"/>
      <c r="R6" s="259"/>
      <c r="S6" s="260"/>
      <c r="T6" s="260"/>
      <c r="U6" s="261"/>
      <c r="V6" s="243"/>
      <c r="W6" s="243"/>
    </row>
    <row r="7" spans="1:23" s="11" customFormat="1" x14ac:dyDescent="0.25">
      <c r="A7" s="243"/>
      <c r="B7" s="243"/>
      <c r="C7" s="243"/>
      <c r="D7" s="243"/>
      <c r="E7" s="243"/>
      <c r="F7" s="243"/>
      <c r="G7" s="243"/>
      <c r="H7" s="244" t="s">
        <v>20</v>
      </c>
      <c r="I7" s="243" t="s">
        <v>21</v>
      </c>
      <c r="J7" s="243"/>
      <c r="K7" s="244" t="s">
        <v>22</v>
      </c>
      <c r="L7" s="247" t="s">
        <v>23</v>
      </c>
      <c r="M7" s="248"/>
      <c r="N7" s="249"/>
      <c r="O7" s="244" t="s">
        <v>22</v>
      </c>
      <c r="P7" s="244" t="s">
        <v>23</v>
      </c>
      <c r="Q7" s="243"/>
      <c r="R7" s="244" t="s">
        <v>22</v>
      </c>
      <c r="S7" s="247" t="s">
        <v>23</v>
      </c>
      <c r="T7" s="248"/>
      <c r="U7" s="249"/>
      <c r="V7" s="243"/>
      <c r="W7" s="243"/>
    </row>
    <row r="8" spans="1:23" s="11" customFormat="1" ht="19.5" x14ac:dyDescent="0.25">
      <c r="A8" s="243"/>
      <c r="B8" s="243"/>
      <c r="C8" s="243"/>
      <c r="D8" s="243"/>
      <c r="E8" s="243"/>
      <c r="F8" s="243"/>
      <c r="G8" s="243"/>
      <c r="H8" s="245"/>
      <c r="I8" s="244" t="s">
        <v>22</v>
      </c>
      <c r="J8" s="244" t="s">
        <v>23</v>
      </c>
      <c r="K8" s="245"/>
      <c r="L8" s="244" t="s">
        <v>24</v>
      </c>
      <c r="M8" s="250" t="s">
        <v>25</v>
      </c>
      <c r="N8" s="250"/>
      <c r="O8" s="245"/>
      <c r="P8" s="245"/>
      <c r="Q8" s="243"/>
      <c r="R8" s="245"/>
      <c r="S8" s="243" t="s">
        <v>24</v>
      </c>
      <c r="T8" s="250" t="s">
        <v>25</v>
      </c>
      <c r="U8" s="250"/>
      <c r="V8" s="243"/>
      <c r="W8" s="243"/>
    </row>
    <row r="9" spans="1:23" s="11" customFormat="1" ht="120.75" x14ac:dyDescent="0.25">
      <c r="A9" s="243"/>
      <c r="B9" s="243"/>
      <c r="C9" s="243"/>
      <c r="D9" s="243"/>
      <c r="E9" s="243"/>
      <c r="F9" s="243"/>
      <c r="G9" s="243"/>
      <c r="H9" s="246"/>
      <c r="I9" s="246"/>
      <c r="J9" s="246"/>
      <c r="K9" s="246"/>
      <c r="L9" s="246"/>
      <c r="M9" s="14" t="s">
        <v>26</v>
      </c>
      <c r="N9" s="14" t="s">
        <v>27</v>
      </c>
      <c r="O9" s="246"/>
      <c r="P9" s="246"/>
      <c r="Q9" s="243"/>
      <c r="R9" s="246"/>
      <c r="S9" s="243"/>
      <c r="T9" s="14" t="s">
        <v>26</v>
      </c>
      <c r="U9" s="14" t="s">
        <v>27</v>
      </c>
      <c r="V9" s="243"/>
      <c r="W9" s="243"/>
    </row>
    <row r="10" spans="1:23" s="11" customFormat="1" x14ac:dyDescent="0.25">
      <c r="A10" s="15"/>
      <c r="B10" s="15" t="s">
        <v>3</v>
      </c>
      <c r="C10" s="15"/>
      <c r="D10" s="15"/>
      <c r="E10" s="15"/>
      <c r="F10" s="15"/>
      <c r="G10" s="15"/>
      <c r="H10" s="15"/>
      <c r="I10" s="16">
        <f t="shared" ref="I10:U12" si="0">I11</f>
        <v>1800000</v>
      </c>
      <c r="J10" s="16">
        <f t="shared" si="0"/>
        <v>1134000</v>
      </c>
      <c r="K10" s="16">
        <f t="shared" si="0"/>
        <v>1800000</v>
      </c>
      <c r="L10" s="16">
        <f t="shared" si="0"/>
        <v>1134000</v>
      </c>
      <c r="M10" s="16">
        <f t="shared" si="0"/>
        <v>0</v>
      </c>
      <c r="N10" s="16">
        <f t="shared" si="0"/>
        <v>0</v>
      </c>
      <c r="O10" s="16">
        <f t="shared" si="0"/>
        <v>658477</v>
      </c>
      <c r="P10" s="16">
        <f t="shared" si="0"/>
        <v>529928.54599999997</v>
      </c>
      <c r="Q10" s="16">
        <f t="shared" si="0"/>
        <v>603477</v>
      </c>
      <c r="R10" s="16">
        <f t="shared" si="0"/>
        <v>243360</v>
      </c>
      <c r="S10" s="16">
        <f t="shared" si="0"/>
        <v>243360</v>
      </c>
      <c r="T10" s="16">
        <f t="shared" si="0"/>
        <v>0</v>
      </c>
      <c r="U10" s="16">
        <f t="shared" si="0"/>
        <v>0</v>
      </c>
      <c r="V10" s="15"/>
      <c r="W10" s="15"/>
    </row>
    <row r="11" spans="1:23" s="11" customFormat="1" x14ac:dyDescent="0.25">
      <c r="A11" s="17"/>
      <c r="B11" s="17" t="s">
        <v>28</v>
      </c>
      <c r="C11" s="17"/>
      <c r="D11" s="17"/>
      <c r="E11" s="17"/>
      <c r="F11" s="17"/>
      <c r="G11" s="17"/>
      <c r="H11" s="17"/>
      <c r="I11" s="18">
        <f t="shared" si="0"/>
        <v>1800000</v>
      </c>
      <c r="J11" s="18">
        <f t="shared" si="0"/>
        <v>1134000</v>
      </c>
      <c r="K11" s="18">
        <f t="shared" si="0"/>
        <v>1800000</v>
      </c>
      <c r="L11" s="18">
        <f t="shared" si="0"/>
        <v>1134000</v>
      </c>
      <c r="M11" s="18">
        <f t="shared" si="0"/>
        <v>0</v>
      </c>
      <c r="N11" s="18">
        <f t="shared" si="0"/>
        <v>0</v>
      </c>
      <c r="O11" s="18">
        <f t="shared" si="0"/>
        <v>658477</v>
      </c>
      <c r="P11" s="18">
        <f t="shared" si="0"/>
        <v>529928.54599999997</v>
      </c>
      <c r="Q11" s="18">
        <f t="shared" si="0"/>
        <v>603477</v>
      </c>
      <c r="R11" s="18">
        <f t="shared" si="0"/>
        <v>243360</v>
      </c>
      <c r="S11" s="18">
        <f t="shared" si="0"/>
        <v>243360</v>
      </c>
      <c r="T11" s="18">
        <f t="shared" si="0"/>
        <v>0</v>
      </c>
      <c r="U11" s="18">
        <f t="shared" si="0"/>
        <v>0</v>
      </c>
      <c r="V11" s="17"/>
      <c r="W11" s="17"/>
    </row>
    <row r="12" spans="1:23" s="19" customFormat="1" ht="19.5" x14ac:dyDescent="0.25">
      <c r="A12" s="20" t="s">
        <v>29</v>
      </c>
      <c r="B12" s="20" t="s">
        <v>30</v>
      </c>
      <c r="C12" s="20"/>
      <c r="D12" s="20"/>
      <c r="E12" s="20"/>
      <c r="F12" s="20"/>
      <c r="G12" s="20"/>
      <c r="H12" s="20"/>
      <c r="I12" s="21">
        <f t="shared" si="0"/>
        <v>1800000</v>
      </c>
      <c r="J12" s="21">
        <f t="shared" si="0"/>
        <v>1134000</v>
      </c>
      <c r="K12" s="21">
        <f t="shared" si="0"/>
        <v>1800000</v>
      </c>
      <c r="L12" s="21">
        <f t="shared" si="0"/>
        <v>1134000</v>
      </c>
      <c r="M12" s="21">
        <f t="shared" si="0"/>
        <v>0</v>
      </c>
      <c r="N12" s="21">
        <f t="shared" si="0"/>
        <v>0</v>
      </c>
      <c r="O12" s="21">
        <f t="shared" si="0"/>
        <v>658477</v>
      </c>
      <c r="P12" s="21">
        <f t="shared" si="0"/>
        <v>529928.54599999997</v>
      </c>
      <c r="Q12" s="21">
        <f t="shared" si="0"/>
        <v>603477</v>
      </c>
      <c r="R12" s="21">
        <f t="shared" si="0"/>
        <v>243360</v>
      </c>
      <c r="S12" s="21">
        <f t="shared" si="0"/>
        <v>243360</v>
      </c>
      <c r="T12" s="21">
        <f t="shared" si="0"/>
        <v>0</v>
      </c>
      <c r="U12" s="21">
        <f t="shared" si="0"/>
        <v>0</v>
      </c>
      <c r="V12" s="20"/>
      <c r="W12" s="20"/>
    </row>
    <row r="13" spans="1:23" ht="128.25" customHeight="1" x14ac:dyDescent="0.25">
      <c r="A13" s="22">
        <v>1</v>
      </c>
      <c r="B13" s="23" t="s">
        <v>31</v>
      </c>
      <c r="C13" s="24" t="s">
        <v>32</v>
      </c>
      <c r="D13" s="24" t="s">
        <v>33</v>
      </c>
      <c r="E13" s="22">
        <v>7918388</v>
      </c>
      <c r="F13" s="24">
        <v>292</v>
      </c>
      <c r="G13" s="24" t="s">
        <v>34</v>
      </c>
      <c r="H13" s="22" t="s">
        <v>35</v>
      </c>
      <c r="I13" s="24">
        <v>1800000</v>
      </c>
      <c r="J13" s="24">
        <v>1134000</v>
      </c>
      <c r="K13" s="24">
        <v>1800000</v>
      </c>
      <c r="L13" s="24">
        <v>1134000</v>
      </c>
      <c r="M13" s="24">
        <v>0</v>
      </c>
      <c r="N13" s="24">
        <v>0</v>
      </c>
      <c r="O13" s="24">
        <v>658477</v>
      </c>
      <c r="P13" s="24">
        <v>529928.54599999997</v>
      </c>
      <c r="Q13" s="24">
        <v>603477</v>
      </c>
      <c r="R13" s="24">
        <f>S13</f>
        <v>243360</v>
      </c>
      <c r="S13" s="24">
        <v>243360</v>
      </c>
      <c r="T13" s="24">
        <v>0</v>
      </c>
      <c r="U13" s="24">
        <v>0</v>
      </c>
      <c r="V13" s="22" t="s">
        <v>36</v>
      </c>
      <c r="W13" s="22"/>
    </row>
  </sheetData>
  <mergeCells count="32">
    <mergeCell ref="A1:D1"/>
    <mergeCell ref="A2:W2"/>
    <mergeCell ref="A3:W3"/>
    <mergeCell ref="T4:W4"/>
    <mergeCell ref="A5:A9"/>
    <mergeCell ref="B5:B9"/>
    <mergeCell ref="C5:C9"/>
    <mergeCell ref="D5:D9"/>
    <mergeCell ref="E5:E9"/>
    <mergeCell ref="F5:F9"/>
    <mergeCell ref="G5:G9"/>
    <mergeCell ref="Q5:Q9"/>
    <mergeCell ref="H5:J6"/>
    <mergeCell ref="K5:N6"/>
    <mergeCell ref="O5:P6"/>
    <mergeCell ref="R5:U6"/>
    <mergeCell ref="V5:V9"/>
    <mergeCell ref="W5:W9"/>
    <mergeCell ref="H7:H9"/>
    <mergeCell ref="K7:K9"/>
    <mergeCell ref="O7:O9"/>
    <mergeCell ref="P7:P9"/>
    <mergeCell ref="R7:R9"/>
    <mergeCell ref="I7:J7"/>
    <mergeCell ref="L7:N7"/>
    <mergeCell ref="S7:U7"/>
    <mergeCell ref="I8:I9"/>
    <mergeCell ref="J8:J9"/>
    <mergeCell ref="L8:L9"/>
    <mergeCell ref="S8:S9"/>
    <mergeCell ref="M8:N8"/>
    <mergeCell ref="T8:U8"/>
  </mergeCells>
  <printOptions horizontalCentered="1"/>
  <pageMargins left="0.38" right="0.2" top="0.36" bottom="0.34" header="0.33" footer="0.4"/>
  <pageSetup paperSize="9" scale="53" fitToHeight="0" orientation="landscape" blackAndWhite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9"/>
  <sheetViews>
    <sheetView view="pageBreakPreview" zoomScale="85" zoomScaleNormal="85" zoomScaleSheetLayoutView="85" workbookViewId="0">
      <pane xSplit="5" ySplit="8" topLeftCell="F9" activePane="bottomRight" state="frozen"/>
      <selection activeCell="O15" sqref="O15"/>
      <selection pane="topRight" activeCell="O15" sqref="O15"/>
      <selection pane="bottomLeft" activeCell="O15" sqref="O15"/>
      <selection pane="bottomRight" activeCell="AA10" sqref="AA10:AA11"/>
    </sheetView>
    <sheetView workbookViewId="1">
      <selection activeCell="A3" sqref="A3:AH3"/>
    </sheetView>
  </sheetViews>
  <sheetFormatPr defaultRowHeight="18.75" x14ac:dyDescent="0.25"/>
  <cols>
    <col min="1" max="1" width="6" style="2" customWidth="1"/>
    <col min="2" max="2" width="27.140625" style="2" customWidth="1"/>
    <col min="3" max="3" width="14.42578125" style="2" customWidth="1"/>
    <col min="4" max="4" width="21" style="2" customWidth="1"/>
    <col min="5" max="5" width="13.140625" style="2" customWidth="1"/>
    <col min="6" max="6" width="9.140625" style="2" customWidth="1"/>
    <col min="7" max="7" width="9.140625" style="2"/>
    <col min="8" max="8" width="12.7109375" style="2" customWidth="1"/>
    <col min="9" max="9" width="13.140625" style="2" customWidth="1"/>
    <col min="10" max="10" width="13" style="2" customWidth="1"/>
    <col min="11" max="11" width="11.7109375" style="2" customWidth="1"/>
    <col min="12" max="12" width="12.85546875" style="2" customWidth="1"/>
    <col min="13" max="13" width="13.28515625" style="2" hidden="1" customWidth="1"/>
    <col min="14" max="16" width="14.7109375" style="2" hidden="1" customWidth="1"/>
    <col min="17" max="17" width="12.140625" style="2" customWidth="1"/>
    <col min="18" max="18" width="11.140625" style="2" customWidth="1"/>
    <col min="19" max="19" width="12.85546875" style="2" customWidth="1"/>
    <col min="20" max="20" width="12.140625" style="2" customWidth="1"/>
    <col min="21" max="21" width="12.28515625" style="2" hidden="1" customWidth="1"/>
    <col min="22" max="22" width="11.140625" style="2" hidden="1" customWidth="1"/>
    <col min="23" max="23" width="12.140625" style="2" hidden="1" customWidth="1"/>
    <col min="24" max="24" width="12.42578125" style="2" hidden="1" customWidth="1"/>
    <col min="25" max="29" width="11.5703125" style="2" customWidth="1"/>
    <col min="30" max="30" width="11.5703125" style="25" customWidth="1"/>
    <col min="31" max="31" width="11.5703125" style="26" customWidth="1"/>
    <col min="32" max="32" width="11.5703125" style="27" customWidth="1"/>
    <col min="33" max="33" width="11.5703125" style="2" customWidth="1"/>
    <col min="34" max="34" width="9.140625" style="2" customWidth="1"/>
    <col min="35" max="35" width="9.140625" style="2"/>
    <col min="36" max="36" width="9.85546875" style="2" bestFit="1" customWidth="1"/>
    <col min="37" max="16384" width="9.140625" style="2"/>
  </cols>
  <sheetData>
    <row r="1" spans="1:36" s="28" customFormat="1" ht="22.5" customHeight="1" x14ac:dyDescent="0.25">
      <c r="A1" s="215"/>
      <c r="B1" s="215" t="s">
        <v>37</v>
      </c>
      <c r="C1" s="215"/>
      <c r="D1" s="215"/>
      <c r="E1" s="216"/>
      <c r="F1" s="216"/>
      <c r="G1" s="216"/>
      <c r="H1" s="216"/>
      <c r="I1" s="216"/>
      <c r="J1" s="216"/>
      <c r="K1" s="216"/>
      <c r="L1" s="216"/>
      <c r="M1" s="216"/>
      <c r="N1" s="216"/>
      <c r="O1" s="216"/>
      <c r="P1" s="216"/>
      <c r="Q1" s="216"/>
      <c r="R1" s="216"/>
      <c r="S1" s="216"/>
      <c r="T1" s="216"/>
      <c r="U1" s="216"/>
      <c r="V1" s="216"/>
      <c r="W1" s="216"/>
      <c r="X1" s="216"/>
      <c r="Y1" s="216"/>
      <c r="Z1" s="216"/>
      <c r="AA1" s="216"/>
      <c r="AB1" s="216"/>
      <c r="AC1" s="216"/>
      <c r="AD1" s="216"/>
      <c r="AE1" s="216"/>
      <c r="AF1" s="216"/>
      <c r="AG1" s="215"/>
      <c r="AH1" s="215"/>
    </row>
    <row r="2" spans="1:36" s="30" customFormat="1" ht="20.25" x14ac:dyDescent="0.25">
      <c r="A2" s="266" t="str">
        <f>'B2-TWTN'!A2:W2</f>
        <v>DỰ ÁN ĐANG TRIỂN KHAI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266"/>
      <c r="U2" s="266"/>
      <c r="V2" s="266"/>
      <c r="W2" s="266"/>
      <c r="X2" s="266"/>
      <c r="Y2" s="266"/>
      <c r="Z2" s="266"/>
      <c r="AA2" s="266"/>
      <c r="AB2" s="266"/>
      <c r="AC2" s="266"/>
      <c r="AD2" s="266"/>
      <c r="AE2" s="266"/>
      <c r="AF2" s="266"/>
      <c r="AG2" s="266"/>
      <c r="AH2" s="266"/>
    </row>
    <row r="3" spans="1:36" s="31" customFormat="1" ht="20.25" x14ac:dyDescent="0.25">
      <c r="A3" s="267" t="str">
        <f>'B2-TWTN'!A3:W3</f>
        <v xml:space="preserve">(Theo Quyết định số: 2796/QĐ-UBND ngày 19 tháng 12 năm 2023 của UBND tỉnh Vĩnh Phúc) 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67"/>
      <c r="R3" s="267"/>
      <c r="S3" s="267"/>
      <c r="T3" s="267"/>
      <c r="U3" s="267"/>
      <c r="V3" s="267"/>
      <c r="W3" s="267"/>
      <c r="X3" s="267"/>
      <c r="Y3" s="267"/>
      <c r="Z3" s="267"/>
      <c r="AA3" s="267"/>
      <c r="AB3" s="267"/>
      <c r="AC3" s="267"/>
      <c r="AD3" s="267"/>
      <c r="AE3" s="267"/>
      <c r="AF3" s="267"/>
      <c r="AG3" s="267"/>
      <c r="AH3" s="267"/>
    </row>
    <row r="4" spans="1:36" s="32" customFormat="1" ht="15.75" x14ac:dyDescent="0.25">
      <c r="A4" s="217"/>
      <c r="B4" s="217"/>
      <c r="C4" s="217"/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7"/>
      <c r="AC4" s="217"/>
      <c r="AD4" s="217"/>
      <c r="AE4" s="268" t="s">
        <v>38</v>
      </c>
      <c r="AF4" s="268"/>
      <c r="AG4" s="268"/>
      <c r="AH4" s="268"/>
    </row>
    <row r="5" spans="1:36" s="11" customFormat="1" ht="40.5" customHeight="1" x14ac:dyDescent="0.25">
      <c r="A5" s="262" t="s">
        <v>1</v>
      </c>
      <c r="B5" s="262" t="s">
        <v>8</v>
      </c>
      <c r="C5" s="262" t="s">
        <v>39</v>
      </c>
      <c r="D5" s="262" t="s">
        <v>40</v>
      </c>
      <c r="E5" s="262" t="s">
        <v>11</v>
      </c>
      <c r="F5" s="262" t="s">
        <v>12</v>
      </c>
      <c r="G5" s="262" t="s">
        <v>41</v>
      </c>
      <c r="H5" s="262" t="s">
        <v>14</v>
      </c>
      <c r="I5" s="262"/>
      <c r="J5" s="262"/>
      <c r="K5" s="262"/>
      <c r="L5" s="262"/>
      <c r="M5" s="269" t="s">
        <v>42</v>
      </c>
      <c r="N5" s="218"/>
      <c r="O5" s="218"/>
      <c r="P5" s="218"/>
      <c r="Q5" s="262" t="s">
        <v>43</v>
      </c>
      <c r="R5" s="262"/>
      <c r="S5" s="262"/>
      <c r="T5" s="262"/>
      <c r="U5" s="262" t="s">
        <v>44</v>
      </c>
      <c r="V5" s="262"/>
      <c r="W5" s="262"/>
      <c r="X5" s="262"/>
      <c r="Y5" s="262" t="s">
        <v>472</v>
      </c>
      <c r="Z5" s="262"/>
      <c r="AA5" s="262"/>
      <c r="AB5" s="262"/>
      <c r="AC5" s="262" t="s">
        <v>45</v>
      </c>
      <c r="AD5" s="262"/>
      <c r="AE5" s="262"/>
      <c r="AF5" s="262"/>
      <c r="AG5" s="262" t="s">
        <v>19</v>
      </c>
      <c r="AH5" s="262" t="s">
        <v>2</v>
      </c>
    </row>
    <row r="6" spans="1:36" s="11" customFormat="1" x14ac:dyDescent="0.25">
      <c r="A6" s="262"/>
      <c r="B6" s="262"/>
      <c r="C6" s="262"/>
      <c r="D6" s="262"/>
      <c r="E6" s="262"/>
      <c r="F6" s="262"/>
      <c r="G6" s="262"/>
      <c r="H6" s="262" t="s">
        <v>46</v>
      </c>
      <c r="I6" s="262" t="s">
        <v>47</v>
      </c>
      <c r="J6" s="263" t="s">
        <v>48</v>
      </c>
      <c r="K6" s="264"/>
      <c r="L6" s="265"/>
      <c r="M6" s="270"/>
      <c r="N6" s="263" t="s">
        <v>48</v>
      </c>
      <c r="O6" s="264"/>
      <c r="P6" s="265"/>
      <c r="Q6" s="262" t="s">
        <v>22</v>
      </c>
      <c r="R6" s="263" t="s">
        <v>48</v>
      </c>
      <c r="S6" s="264"/>
      <c r="T6" s="265"/>
      <c r="U6" s="262" t="s">
        <v>22</v>
      </c>
      <c r="V6" s="263" t="s">
        <v>48</v>
      </c>
      <c r="W6" s="264"/>
      <c r="X6" s="265"/>
      <c r="Y6" s="262" t="s">
        <v>22</v>
      </c>
      <c r="Z6" s="263" t="s">
        <v>48</v>
      </c>
      <c r="AA6" s="264"/>
      <c r="AB6" s="265"/>
      <c r="AC6" s="262" t="s">
        <v>22</v>
      </c>
      <c r="AD6" s="263" t="s">
        <v>48</v>
      </c>
      <c r="AE6" s="264"/>
      <c r="AF6" s="265"/>
      <c r="AG6" s="262"/>
      <c r="AH6" s="262"/>
    </row>
    <row r="7" spans="1:36" s="11" customFormat="1" ht="87.75" customHeight="1" x14ac:dyDescent="0.25">
      <c r="A7" s="262"/>
      <c r="B7" s="262"/>
      <c r="C7" s="262"/>
      <c r="D7" s="262"/>
      <c r="E7" s="262"/>
      <c r="F7" s="262"/>
      <c r="G7" s="262"/>
      <c r="H7" s="262"/>
      <c r="I7" s="262"/>
      <c r="J7" s="218" t="s">
        <v>49</v>
      </c>
      <c r="K7" s="218" t="s">
        <v>50</v>
      </c>
      <c r="L7" s="218" t="s">
        <v>51</v>
      </c>
      <c r="M7" s="271"/>
      <c r="N7" s="218" t="s">
        <v>52</v>
      </c>
      <c r="O7" s="218" t="s">
        <v>50</v>
      </c>
      <c r="P7" s="218" t="s">
        <v>53</v>
      </c>
      <c r="Q7" s="262"/>
      <c r="R7" s="218" t="s">
        <v>49</v>
      </c>
      <c r="S7" s="218" t="s">
        <v>50</v>
      </c>
      <c r="T7" s="218" t="s">
        <v>51</v>
      </c>
      <c r="U7" s="262"/>
      <c r="V7" s="218" t="s">
        <v>49</v>
      </c>
      <c r="W7" s="218" t="s">
        <v>50</v>
      </c>
      <c r="X7" s="218" t="s">
        <v>51</v>
      </c>
      <c r="Y7" s="262"/>
      <c r="Z7" s="218" t="s">
        <v>49</v>
      </c>
      <c r="AA7" s="218" t="s">
        <v>50</v>
      </c>
      <c r="AB7" s="218" t="s">
        <v>51</v>
      </c>
      <c r="AC7" s="262"/>
      <c r="AD7" s="218" t="s">
        <v>49</v>
      </c>
      <c r="AE7" s="218" t="s">
        <v>50</v>
      </c>
      <c r="AF7" s="218" t="s">
        <v>54</v>
      </c>
      <c r="AG7" s="262"/>
      <c r="AH7" s="262"/>
    </row>
    <row r="8" spans="1:36" s="35" customFormat="1" ht="30" customHeight="1" x14ac:dyDescent="0.25">
      <c r="A8" s="219"/>
      <c r="B8" s="219" t="s">
        <v>3</v>
      </c>
      <c r="C8" s="219"/>
      <c r="D8" s="219"/>
      <c r="E8" s="220"/>
      <c r="F8" s="219"/>
      <c r="G8" s="219"/>
      <c r="H8" s="219"/>
      <c r="I8" s="219">
        <f t="shared" ref="I8:AF8" si="0">I9</f>
        <v>7050440</v>
      </c>
      <c r="J8" s="219">
        <f t="shared" si="0"/>
        <v>511700</v>
      </c>
      <c r="K8" s="219">
        <f t="shared" si="0"/>
        <v>4016749</v>
      </c>
      <c r="L8" s="219">
        <f t="shared" si="0"/>
        <v>2521991</v>
      </c>
      <c r="M8" s="219">
        <f t="shared" si="0"/>
        <v>4467142</v>
      </c>
      <c r="N8" s="219">
        <f t="shared" si="0"/>
        <v>165000</v>
      </c>
      <c r="O8" s="219">
        <f t="shared" si="0"/>
        <v>2504464</v>
      </c>
      <c r="P8" s="219">
        <f t="shared" si="0"/>
        <v>1797678</v>
      </c>
      <c r="Q8" s="219">
        <f t="shared" si="0"/>
        <v>4488092</v>
      </c>
      <c r="R8" s="219">
        <f t="shared" si="0"/>
        <v>470079</v>
      </c>
      <c r="S8" s="219">
        <f t="shared" si="0"/>
        <v>2381454</v>
      </c>
      <c r="T8" s="219">
        <f t="shared" si="0"/>
        <v>1636559</v>
      </c>
      <c r="U8" s="219">
        <f t="shared" si="0"/>
        <v>4714587</v>
      </c>
      <c r="V8" s="219">
        <f t="shared" si="0"/>
        <v>404470</v>
      </c>
      <c r="W8" s="219">
        <f t="shared" si="0"/>
        <v>2304613</v>
      </c>
      <c r="X8" s="219">
        <f t="shared" si="0"/>
        <v>2005504</v>
      </c>
      <c r="Y8" s="219">
        <f t="shared" si="0"/>
        <v>4116949</v>
      </c>
      <c r="Z8" s="219">
        <f t="shared" si="0"/>
        <v>190390</v>
      </c>
      <c r="AA8" s="219">
        <f t="shared" si="0"/>
        <v>2112548</v>
      </c>
      <c r="AB8" s="219">
        <f t="shared" si="0"/>
        <v>1814011</v>
      </c>
      <c r="AC8" s="219">
        <f t="shared" si="0"/>
        <v>1519900</v>
      </c>
      <c r="AD8" s="219">
        <f t="shared" si="0"/>
        <v>200000</v>
      </c>
      <c r="AE8" s="219">
        <f t="shared" si="0"/>
        <v>1219900</v>
      </c>
      <c r="AF8" s="219">
        <f t="shared" si="0"/>
        <v>100000</v>
      </c>
      <c r="AG8" s="219"/>
      <c r="AH8" s="219"/>
    </row>
    <row r="9" spans="1:36" s="35" customFormat="1" ht="30" customHeight="1" x14ac:dyDescent="0.25">
      <c r="A9" s="221" t="s">
        <v>29</v>
      </c>
      <c r="B9" s="222" t="s">
        <v>55</v>
      </c>
      <c r="C9" s="223"/>
      <c r="D9" s="223"/>
      <c r="E9" s="224"/>
      <c r="F9" s="223"/>
      <c r="G9" s="223"/>
      <c r="H9" s="223"/>
      <c r="I9" s="223">
        <f t="shared" ref="I9:AF9" si="1">+I10+I11</f>
        <v>7050440</v>
      </c>
      <c r="J9" s="223">
        <f t="shared" si="1"/>
        <v>511700</v>
      </c>
      <c r="K9" s="223">
        <f t="shared" si="1"/>
        <v>4016749</v>
      </c>
      <c r="L9" s="223">
        <f t="shared" si="1"/>
        <v>2521991</v>
      </c>
      <c r="M9" s="223">
        <f t="shared" si="1"/>
        <v>4467142</v>
      </c>
      <c r="N9" s="223">
        <f t="shared" si="1"/>
        <v>165000</v>
      </c>
      <c r="O9" s="223">
        <f t="shared" si="1"/>
        <v>2504464</v>
      </c>
      <c r="P9" s="223">
        <f t="shared" si="1"/>
        <v>1797678</v>
      </c>
      <c r="Q9" s="223">
        <f t="shared" si="1"/>
        <v>4488092</v>
      </c>
      <c r="R9" s="223">
        <f t="shared" si="1"/>
        <v>470079</v>
      </c>
      <c r="S9" s="223">
        <f t="shared" si="1"/>
        <v>2381454</v>
      </c>
      <c r="T9" s="223">
        <f t="shared" si="1"/>
        <v>1636559</v>
      </c>
      <c r="U9" s="223">
        <f t="shared" si="1"/>
        <v>4714587</v>
      </c>
      <c r="V9" s="223">
        <f t="shared" si="1"/>
        <v>404470</v>
      </c>
      <c r="W9" s="223">
        <f t="shared" si="1"/>
        <v>2304613</v>
      </c>
      <c r="X9" s="223">
        <f t="shared" si="1"/>
        <v>2005504</v>
      </c>
      <c r="Y9" s="223">
        <f t="shared" si="1"/>
        <v>4116949</v>
      </c>
      <c r="Z9" s="223">
        <f t="shared" si="1"/>
        <v>190390</v>
      </c>
      <c r="AA9" s="223">
        <f t="shared" si="1"/>
        <v>2112548</v>
      </c>
      <c r="AB9" s="223">
        <f t="shared" si="1"/>
        <v>1814011</v>
      </c>
      <c r="AC9" s="223">
        <f t="shared" si="1"/>
        <v>1519900</v>
      </c>
      <c r="AD9" s="223">
        <f t="shared" si="1"/>
        <v>200000</v>
      </c>
      <c r="AE9" s="223">
        <f t="shared" si="1"/>
        <v>1219900</v>
      </c>
      <c r="AF9" s="223">
        <f t="shared" si="1"/>
        <v>100000</v>
      </c>
      <c r="AG9" s="223"/>
      <c r="AH9" s="223"/>
    </row>
    <row r="10" spans="1:36" s="35" customFormat="1" ht="189" x14ac:dyDescent="0.25">
      <c r="A10" s="225">
        <v>1</v>
      </c>
      <c r="B10" s="226" t="s">
        <v>56</v>
      </c>
      <c r="C10" s="227" t="s">
        <v>57</v>
      </c>
      <c r="D10" s="227"/>
      <c r="E10" s="228">
        <v>7498477</v>
      </c>
      <c r="F10" s="227"/>
      <c r="G10" s="227" t="s">
        <v>58</v>
      </c>
      <c r="H10" s="227" t="s">
        <v>59</v>
      </c>
      <c r="I10" s="227">
        <f>+SUM(J10:L10)</f>
        <v>4815799</v>
      </c>
      <c r="J10" s="227"/>
      <c r="K10" s="227">
        <v>2893545</v>
      </c>
      <c r="L10" s="227">
        <v>1922254</v>
      </c>
      <c r="M10" s="227">
        <v>3935110</v>
      </c>
      <c r="N10" s="227"/>
      <c r="O10" s="227">
        <v>2339464</v>
      </c>
      <c r="P10" s="227">
        <v>1595646</v>
      </c>
      <c r="Q10" s="227">
        <f>+SUM(R10:T10)</f>
        <v>3048963</v>
      </c>
      <c r="R10" s="227"/>
      <c r="S10" s="227">
        <v>1954628</v>
      </c>
      <c r="T10" s="227">
        <v>1094335</v>
      </c>
      <c r="U10" s="227">
        <f>+SUM(V10:X10)</f>
        <v>3579583</v>
      </c>
      <c r="V10" s="227"/>
      <c r="W10" s="227">
        <v>1937338</v>
      </c>
      <c r="X10" s="227">
        <v>1642245</v>
      </c>
      <c r="Y10" s="227">
        <f>+SUM(Z10:AB10)</f>
        <v>3579583</v>
      </c>
      <c r="Z10" s="227"/>
      <c r="AA10" s="227">
        <v>1937338</v>
      </c>
      <c r="AB10" s="227">
        <v>1642245</v>
      </c>
      <c r="AC10" s="227">
        <f>+SUM(AD10:AF10)</f>
        <v>1006000</v>
      </c>
      <c r="AD10" s="227"/>
      <c r="AE10" s="227">
        <v>956000</v>
      </c>
      <c r="AF10" s="227">
        <v>50000</v>
      </c>
      <c r="AG10" s="227" t="s">
        <v>60</v>
      </c>
      <c r="AH10" s="227"/>
      <c r="AI10" s="44"/>
      <c r="AJ10" s="45"/>
    </row>
    <row r="11" spans="1:36" s="35" customFormat="1" ht="94.5" x14ac:dyDescent="0.25">
      <c r="A11" s="229">
        <v>2</v>
      </c>
      <c r="B11" s="230" t="s">
        <v>61</v>
      </c>
      <c r="C11" s="229" t="s">
        <v>62</v>
      </c>
      <c r="D11" s="229"/>
      <c r="E11" s="231" t="s">
        <v>63</v>
      </c>
      <c r="F11" s="229"/>
      <c r="G11" s="229" t="s">
        <v>64</v>
      </c>
      <c r="H11" s="229" t="s">
        <v>65</v>
      </c>
      <c r="I11" s="229">
        <f>+SUM(J11:L11)</f>
        <v>2234641</v>
      </c>
      <c r="J11" s="229">
        <v>511700</v>
      </c>
      <c r="K11" s="229">
        <v>1123204</v>
      </c>
      <c r="L11" s="229">
        <v>599737</v>
      </c>
      <c r="M11" s="229">
        <v>532032</v>
      </c>
      <c r="N11" s="229">
        <v>165000</v>
      </c>
      <c r="O11" s="229">
        <v>165000</v>
      </c>
      <c r="P11" s="229">
        <v>202032</v>
      </c>
      <c r="Q11" s="229">
        <f>+SUM(R11:T11)</f>
        <v>1439129</v>
      </c>
      <c r="R11" s="229">
        <v>470079</v>
      </c>
      <c r="S11" s="229">
        <v>426826</v>
      </c>
      <c r="T11" s="229">
        <v>542224</v>
      </c>
      <c r="U11" s="229">
        <f>+SUM(V11:X11)</f>
        <v>1135004</v>
      </c>
      <c r="V11" s="229">
        <v>404470</v>
      </c>
      <c r="W11" s="229">
        <v>367275</v>
      </c>
      <c r="X11" s="229">
        <v>363259</v>
      </c>
      <c r="Y11" s="229">
        <f>+SUM(Z11:AB11)</f>
        <v>537366</v>
      </c>
      <c r="Z11" s="229">
        <v>190390</v>
      </c>
      <c r="AA11" s="229">
        <v>175210</v>
      </c>
      <c r="AB11" s="229">
        <v>171766</v>
      </c>
      <c r="AC11" s="229">
        <f>+SUM(AD11:AF11)</f>
        <v>513900</v>
      </c>
      <c r="AD11" s="229">
        <v>200000</v>
      </c>
      <c r="AE11" s="229">
        <v>263900</v>
      </c>
      <c r="AF11" s="229">
        <v>50000</v>
      </c>
      <c r="AG11" s="229" t="s">
        <v>60</v>
      </c>
      <c r="AH11" s="229"/>
      <c r="AI11" s="44"/>
      <c r="AJ11" s="45"/>
    </row>
    <row r="13" spans="1:36" x14ac:dyDescent="0.25">
      <c r="M13" s="45"/>
      <c r="T13" s="45"/>
      <c r="AB13" s="45"/>
    </row>
    <row r="14" spans="1:36" x14ac:dyDescent="0.25">
      <c r="T14" s="45"/>
      <c r="X14" s="45"/>
      <c r="AB14" s="45"/>
    </row>
    <row r="15" spans="1:36" x14ac:dyDescent="0.25">
      <c r="L15" s="45"/>
      <c r="M15" s="45"/>
      <c r="Q15" s="45"/>
      <c r="AC15" s="45"/>
    </row>
    <row r="16" spans="1:36" x14ac:dyDescent="0.25">
      <c r="L16" s="45"/>
      <c r="M16" s="45"/>
      <c r="X16" s="45"/>
      <c r="AB16" s="45"/>
    </row>
    <row r="17" spans="12:28" x14ac:dyDescent="0.25">
      <c r="L17" s="45"/>
      <c r="T17" s="45"/>
      <c r="X17" s="45"/>
      <c r="AB17" s="45"/>
    </row>
    <row r="19" spans="12:28" x14ac:dyDescent="0.25">
      <c r="X19" s="45"/>
      <c r="AB19" s="45"/>
    </row>
  </sheetData>
  <mergeCells count="30">
    <mergeCell ref="A2:AH2"/>
    <mergeCell ref="A3:AH3"/>
    <mergeCell ref="AE4:AH4"/>
    <mergeCell ref="A5:A7"/>
    <mergeCell ref="B5:B7"/>
    <mergeCell ref="C5:C7"/>
    <mergeCell ref="D5:D7"/>
    <mergeCell ref="E5:E7"/>
    <mergeCell ref="F5:F7"/>
    <mergeCell ref="G5:G7"/>
    <mergeCell ref="M5:M7"/>
    <mergeCell ref="H5:L5"/>
    <mergeCell ref="Q5:T5"/>
    <mergeCell ref="U5:X5"/>
    <mergeCell ref="Y5:AB5"/>
    <mergeCell ref="AC5:AF5"/>
    <mergeCell ref="AG5:AG7"/>
    <mergeCell ref="AH5:AH7"/>
    <mergeCell ref="H6:H7"/>
    <mergeCell ref="I6:I7"/>
    <mergeCell ref="AC6:AC7"/>
    <mergeCell ref="Q6:Q7"/>
    <mergeCell ref="U6:U7"/>
    <mergeCell ref="Y6:Y7"/>
    <mergeCell ref="J6:L6"/>
    <mergeCell ref="N6:P6"/>
    <mergeCell ref="AD6:AF6"/>
    <mergeCell ref="R6:T6"/>
    <mergeCell ref="V6:X6"/>
    <mergeCell ref="Z6:AB6"/>
  </mergeCells>
  <printOptions horizontalCentered="1"/>
  <pageMargins left="0.37" right="0.17" top="0.37" bottom="0.23" header="0.41" footer="0.28999999999999998"/>
  <pageSetup paperSize="9" scale="43" fitToHeight="0" orientation="landscape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6"/>
  <sheetViews>
    <sheetView view="pageBreakPreview" zoomScale="70" zoomScaleNormal="55" zoomScaleSheetLayoutView="70" workbookViewId="0">
      <pane xSplit="5" ySplit="7" topLeftCell="F8" activePane="bottomRight" state="frozen"/>
      <selection activeCell="O15" sqref="O15"/>
      <selection pane="topRight" activeCell="O15" sqref="O15"/>
      <selection pane="bottomLeft" activeCell="O15" sqref="O15"/>
      <selection pane="bottomRight" activeCell="X18" sqref="X18"/>
    </sheetView>
    <sheetView topLeftCell="A34" workbookViewId="1">
      <selection activeCell="B16" sqref="B16"/>
    </sheetView>
  </sheetViews>
  <sheetFormatPr defaultRowHeight="18.75" x14ac:dyDescent="0.25"/>
  <cols>
    <col min="1" max="1" width="6.85546875" style="2" customWidth="1"/>
    <col min="2" max="2" width="48.28515625" style="2" customWidth="1"/>
    <col min="3" max="3" width="14.42578125" style="2" customWidth="1"/>
    <col min="4" max="4" width="14.28515625" style="2" customWidth="1"/>
    <col min="5" max="5" width="13.140625" style="2" customWidth="1"/>
    <col min="6" max="6" width="9.140625" style="2" customWidth="1"/>
    <col min="7" max="7" width="9.140625" style="2"/>
    <col min="8" max="8" width="13.85546875" style="2" customWidth="1"/>
    <col min="9" max="11" width="13.5703125" style="2" customWidth="1"/>
    <col min="12" max="14" width="13.5703125" style="2" hidden="1" customWidth="1"/>
    <col min="15" max="17" width="13.5703125" style="2" customWidth="1"/>
    <col min="18" max="20" width="13.5703125" style="2" hidden="1" customWidth="1"/>
    <col min="21" max="22" width="13.5703125" style="2" customWidth="1"/>
    <col min="23" max="23" width="11.5703125" style="2" customWidth="1"/>
    <col min="24" max="25" width="13.5703125" style="2" customWidth="1"/>
    <col min="26" max="26" width="12" style="2" customWidth="1"/>
    <col min="27" max="27" width="9.42578125" style="2" customWidth="1"/>
    <col min="28" max="28" width="17" style="2" customWidth="1"/>
    <col min="29" max="29" width="10.7109375" style="2" customWidth="1"/>
    <col min="30" max="30" width="14" style="2" customWidth="1"/>
    <col min="31" max="31" width="13.5703125" style="2" customWidth="1"/>
    <col min="32" max="32" width="16.7109375" style="2" customWidth="1"/>
    <col min="33" max="16384" width="9.140625" style="2"/>
  </cols>
  <sheetData>
    <row r="1" spans="1:30" s="28" customFormat="1" ht="30.75" customHeight="1" x14ac:dyDescent="0.25">
      <c r="B1" s="28" t="s">
        <v>73</v>
      </c>
      <c r="C1" s="29"/>
      <c r="D1" s="29"/>
      <c r="E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</row>
    <row r="2" spans="1:30" s="30" customFormat="1" ht="20.25" x14ac:dyDescent="0.25">
      <c r="A2" s="273" t="str">
        <f>'B2-TWTN'!A2:W2</f>
        <v>DỰ ÁN ĐANG TRIỂN KHAI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  <c r="T2" s="273"/>
      <c r="U2" s="273"/>
      <c r="V2" s="273"/>
      <c r="W2" s="273"/>
      <c r="X2" s="273"/>
      <c r="Y2" s="273"/>
      <c r="Z2" s="273"/>
      <c r="AA2" s="273"/>
      <c r="AB2" s="273"/>
      <c r="AC2" s="273"/>
    </row>
    <row r="3" spans="1:30" s="7" customFormat="1" ht="20.25" x14ac:dyDescent="0.25">
      <c r="A3" s="254" t="str">
        <f>'B2-TWTN'!A3:W3</f>
        <v xml:space="preserve">(Theo Quyết định số: 2796/QĐ-UBND ngày 19 tháng 12 năm 2023 của UBND tỉnh Vĩnh Phúc) 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  <c r="X3" s="254"/>
      <c r="Y3" s="254"/>
      <c r="Z3" s="254"/>
      <c r="AA3" s="254"/>
      <c r="AB3" s="254"/>
      <c r="AC3" s="254"/>
    </row>
    <row r="4" spans="1:30" s="49" customFormat="1" ht="15.75" x14ac:dyDescent="0.25">
      <c r="X4" s="274" t="s">
        <v>0</v>
      </c>
      <c r="Y4" s="274"/>
      <c r="Z4" s="274"/>
      <c r="AA4" s="274"/>
      <c r="AB4" s="274"/>
    </row>
    <row r="5" spans="1:30" s="241" customFormat="1" ht="40.5" customHeight="1" x14ac:dyDescent="0.25">
      <c r="A5" s="272" t="s">
        <v>1</v>
      </c>
      <c r="B5" s="272" t="s">
        <v>8</v>
      </c>
      <c r="C5" s="272" t="s">
        <v>39</v>
      </c>
      <c r="D5" s="272" t="s">
        <v>40</v>
      </c>
      <c r="E5" s="272" t="s">
        <v>11</v>
      </c>
      <c r="F5" s="272" t="s">
        <v>12</v>
      </c>
      <c r="G5" s="272" t="s">
        <v>41</v>
      </c>
      <c r="H5" s="272" t="s">
        <v>74</v>
      </c>
      <c r="I5" s="272"/>
      <c r="J5" s="272"/>
      <c r="K5" s="272"/>
      <c r="L5" s="272" t="s">
        <v>42</v>
      </c>
      <c r="M5" s="272"/>
      <c r="N5" s="272"/>
      <c r="O5" s="272" t="s">
        <v>75</v>
      </c>
      <c r="P5" s="272"/>
      <c r="Q5" s="272"/>
      <c r="R5" s="272" t="s">
        <v>44</v>
      </c>
      <c r="S5" s="272"/>
      <c r="T5" s="272"/>
      <c r="U5" s="272" t="s">
        <v>17</v>
      </c>
      <c r="V5" s="272"/>
      <c r="W5" s="272"/>
      <c r="X5" s="272" t="s">
        <v>45</v>
      </c>
      <c r="Y5" s="272"/>
      <c r="Z5" s="272"/>
      <c r="AA5" s="272"/>
      <c r="AB5" s="272" t="s">
        <v>19</v>
      </c>
      <c r="AC5" s="272" t="s">
        <v>2</v>
      </c>
    </row>
    <row r="6" spans="1:30" s="241" customFormat="1" ht="16.5" x14ac:dyDescent="0.25">
      <c r="A6" s="272"/>
      <c r="B6" s="272"/>
      <c r="C6" s="272"/>
      <c r="D6" s="272"/>
      <c r="E6" s="272"/>
      <c r="F6" s="272"/>
      <c r="G6" s="272"/>
      <c r="H6" s="272" t="s">
        <v>46</v>
      </c>
      <c r="I6" s="272" t="s">
        <v>76</v>
      </c>
      <c r="J6" s="272" t="s">
        <v>48</v>
      </c>
      <c r="K6" s="272"/>
      <c r="L6" s="272" t="s">
        <v>22</v>
      </c>
      <c r="M6" s="272" t="s">
        <v>77</v>
      </c>
      <c r="N6" s="272"/>
      <c r="O6" s="272" t="s">
        <v>22</v>
      </c>
      <c r="P6" s="272" t="s">
        <v>77</v>
      </c>
      <c r="Q6" s="272"/>
      <c r="R6" s="272" t="s">
        <v>22</v>
      </c>
      <c r="S6" s="272" t="s">
        <v>77</v>
      </c>
      <c r="T6" s="272"/>
      <c r="U6" s="272" t="s">
        <v>22</v>
      </c>
      <c r="V6" s="272" t="s">
        <v>77</v>
      </c>
      <c r="W6" s="272"/>
      <c r="X6" s="272" t="s">
        <v>22</v>
      </c>
      <c r="Y6" s="272" t="s">
        <v>77</v>
      </c>
      <c r="Z6" s="272"/>
      <c r="AA6" s="272"/>
      <c r="AB6" s="272"/>
      <c r="AC6" s="272"/>
    </row>
    <row r="7" spans="1:30" s="241" customFormat="1" ht="68.25" customHeight="1" x14ac:dyDescent="0.25">
      <c r="A7" s="272"/>
      <c r="B7" s="272"/>
      <c r="C7" s="272"/>
      <c r="D7" s="272"/>
      <c r="E7" s="272"/>
      <c r="F7" s="272"/>
      <c r="G7" s="272"/>
      <c r="H7" s="272"/>
      <c r="I7" s="272"/>
      <c r="J7" s="237" t="s">
        <v>78</v>
      </c>
      <c r="K7" s="237" t="s">
        <v>79</v>
      </c>
      <c r="L7" s="272"/>
      <c r="M7" s="237" t="s">
        <v>80</v>
      </c>
      <c r="N7" s="237" t="s">
        <v>79</v>
      </c>
      <c r="O7" s="272"/>
      <c r="P7" s="237" t="s">
        <v>78</v>
      </c>
      <c r="Q7" s="237" t="s">
        <v>79</v>
      </c>
      <c r="R7" s="272"/>
      <c r="S7" s="237" t="s">
        <v>80</v>
      </c>
      <c r="T7" s="237" t="s">
        <v>79</v>
      </c>
      <c r="U7" s="272"/>
      <c r="V7" s="237" t="s">
        <v>78</v>
      </c>
      <c r="W7" s="237" t="s">
        <v>79</v>
      </c>
      <c r="X7" s="272"/>
      <c r="Y7" s="237" t="s">
        <v>81</v>
      </c>
      <c r="Z7" s="237" t="s">
        <v>82</v>
      </c>
      <c r="AA7" s="237" t="s">
        <v>79</v>
      </c>
      <c r="AB7" s="272"/>
      <c r="AC7" s="272"/>
    </row>
    <row r="8" spans="1:30" s="35" customFormat="1" ht="31.5" customHeight="1" x14ac:dyDescent="0.25">
      <c r="A8" s="18" t="s">
        <v>4</v>
      </c>
      <c r="B8" s="18" t="s">
        <v>479</v>
      </c>
      <c r="C8" s="18"/>
      <c r="D8" s="18"/>
      <c r="E8" s="17"/>
      <c r="F8" s="18"/>
      <c r="G8" s="18"/>
      <c r="H8" s="18"/>
      <c r="I8" s="18">
        <f>I9</f>
        <v>3183737</v>
      </c>
      <c r="J8" s="18">
        <f>J9</f>
        <v>3012523</v>
      </c>
      <c r="K8" s="18">
        <f>K9</f>
        <v>171214</v>
      </c>
      <c r="L8" s="18">
        <f t="shared" ref="I8:AA8" si="0">L9+L11</f>
        <v>1497800</v>
      </c>
      <c r="M8" s="18">
        <f t="shared" si="0"/>
        <v>1497800</v>
      </c>
      <c r="N8" s="18">
        <f t="shared" si="0"/>
        <v>0</v>
      </c>
      <c r="O8" s="18">
        <f>O9</f>
        <v>1930733</v>
      </c>
      <c r="P8" s="18">
        <f>P9</f>
        <v>1930733</v>
      </c>
      <c r="Q8" s="18">
        <f t="shared" si="0"/>
        <v>0</v>
      </c>
      <c r="R8" s="18">
        <f t="shared" si="0"/>
        <v>1540677</v>
      </c>
      <c r="S8" s="18">
        <f t="shared" si="0"/>
        <v>1540677</v>
      </c>
      <c r="T8" s="18">
        <f t="shared" si="0"/>
        <v>0</v>
      </c>
      <c r="U8" s="18">
        <f>U9</f>
        <v>1359907</v>
      </c>
      <c r="V8" s="18">
        <f>V9</f>
        <v>1359907</v>
      </c>
      <c r="W8" s="18">
        <f t="shared" si="0"/>
        <v>0</v>
      </c>
      <c r="X8" s="18">
        <f>X9</f>
        <v>625300</v>
      </c>
      <c r="Y8" s="18">
        <f>Y9</f>
        <v>445300</v>
      </c>
      <c r="Z8" s="18">
        <f t="shared" si="0"/>
        <v>180000</v>
      </c>
      <c r="AA8" s="18">
        <f t="shared" si="0"/>
        <v>0</v>
      </c>
      <c r="AB8" s="18"/>
      <c r="AC8" s="18"/>
    </row>
    <row r="9" spans="1:30" s="51" customFormat="1" ht="19.5" x14ac:dyDescent="0.25">
      <c r="A9" s="52" t="s">
        <v>85</v>
      </c>
      <c r="B9" s="53" t="s">
        <v>86</v>
      </c>
      <c r="C9" s="21"/>
      <c r="D9" s="54"/>
      <c r="E9" s="58"/>
      <c r="F9" s="21"/>
      <c r="G9" s="58"/>
      <c r="H9" s="59"/>
      <c r="I9" s="60">
        <f t="shared" ref="I9:AA9" si="1">SUM(I10:I15)</f>
        <v>3183737</v>
      </c>
      <c r="J9" s="60">
        <f t="shared" si="1"/>
        <v>3012523</v>
      </c>
      <c r="K9" s="60">
        <f t="shared" si="1"/>
        <v>171214</v>
      </c>
      <c r="L9" s="60">
        <f t="shared" si="1"/>
        <v>1447800</v>
      </c>
      <c r="M9" s="60">
        <f t="shared" si="1"/>
        <v>1447800</v>
      </c>
      <c r="N9" s="60">
        <f t="shared" si="1"/>
        <v>0</v>
      </c>
      <c r="O9" s="60">
        <f t="shared" si="1"/>
        <v>1930733</v>
      </c>
      <c r="P9" s="60">
        <f t="shared" si="1"/>
        <v>1930733</v>
      </c>
      <c r="Q9" s="60">
        <f t="shared" si="1"/>
        <v>0</v>
      </c>
      <c r="R9" s="60">
        <f t="shared" si="1"/>
        <v>1438677</v>
      </c>
      <c r="S9" s="60">
        <f t="shared" si="1"/>
        <v>1438677</v>
      </c>
      <c r="T9" s="60">
        <f t="shared" si="1"/>
        <v>0</v>
      </c>
      <c r="U9" s="60">
        <f t="shared" si="1"/>
        <v>1359907</v>
      </c>
      <c r="V9" s="60">
        <f t="shared" si="1"/>
        <v>1359907</v>
      </c>
      <c r="W9" s="60">
        <f t="shared" si="1"/>
        <v>0</v>
      </c>
      <c r="X9" s="60">
        <f t="shared" si="1"/>
        <v>625300</v>
      </c>
      <c r="Y9" s="60">
        <f t="shared" si="1"/>
        <v>445300</v>
      </c>
      <c r="Z9" s="60">
        <f t="shared" si="1"/>
        <v>180000</v>
      </c>
      <c r="AA9" s="60">
        <f t="shared" si="1"/>
        <v>0</v>
      </c>
      <c r="AB9" s="54"/>
      <c r="AC9" s="21"/>
      <c r="AD9" s="57"/>
    </row>
    <row r="10" spans="1:30" s="35" customFormat="1" ht="102" x14ac:dyDescent="0.25">
      <c r="A10" s="54">
        <v>1</v>
      </c>
      <c r="B10" s="55" t="s">
        <v>87</v>
      </c>
      <c r="C10" s="42" t="s">
        <v>62</v>
      </c>
      <c r="D10" s="54" t="s">
        <v>83</v>
      </c>
      <c r="E10" s="56">
        <v>7344105</v>
      </c>
      <c r="F10" s="54"/>
      <c r="G10" s="54" t="s">
        <v>88</v>
      </c>
      <c r="H10" s="61" t="s">
        <v>89</v>
      </c>
      <c r="I10" s="54">
        <v>1132051</v>
      </c>
      <c r="J10" s="54">
        <f>I10</f>
        <v>1132051</v>
      </c>
      <c r="K10" s="54"/>
      <c r="L10" s="54">
        <f>M10</f>
        <v>820000</v>
      </c>
      <c r="M10" s="54">
        <f>808000+12000</f>
        <v>820000</v>
      </c>
      <c r="N10" s="54"/>
      <c r="O10" s="54">
        <f>P10</f>
        <v>385370</v>
      </c>
      <c r="P10" s="54">
        <v>385370</v>
      </c>
      <c r="Q10" s="54"/>
      <c r="R10" s="54">
        <f>S10</f>
        <v>865499</v>
      </c>
      <c r="S10" s="54">
        <v>865499</v>
      </c>
      <c r="T10" s="54"/>
      <c r="U10" s="54">
        <f>V10</f>
        <v>781729</v>
      </c>
      <c r="V10" s="54">
        <v>781729</v>
      </c>
      <c r="W10" s="54"/>
      <c r="X10" s="54">
        <f>Y10+Z10</f>
        <v>95300</v>
      </c>
      <c r="Y10" s="54">
        <v>45300</v>
      </c>
      <c r="Z10" s="54">
        <v>50000</v>
      </c>
      <c r="AA10" s="54"/>
      <c r="AB10" s="54" t="s">
        <v>84</v>
      </c>
      <c r="AC10" s="54"/>
      <c r="AD10" s="57"/>
    </row>
    <row r="11" spans="1:30" s="35" customFormat="1" ht="56.25" x14ac:dyDescent="0.25">
      <c r="A11" s="54">
        <v>2</v>
      </c>
      <c r="B11" s="55" t="s">
        <v>90</v>
      </c>
      <c r="C11" s="42" t="s">
        <v>71</v>
      </c>
      <c r="D11" s="54" t="s">
        <v>83</v>
      </c>
      <c r="E11" s="56">
        <v>7965735</v>
      </c>
      <c r="F11" s="54"/>
      <c r="G11" s="54" t="s">
        <v>91</v>
      </c>
      <c r="H11" s="42" t="s">
        <v>92</v>
      </c>
      <c r="I11" s="54">
        <v>260963</v>
      </c>
      <c r="J11" s="54">
        <f>I11</f>
        <v>260963</v>
      </c>
      <c r="K11" s="54"/>
      <c r="L11" s="54">
        <f>M11</f>
        <v>50000</v>
      </c>
      <c r="M11" s="54">
        <v>50000</v>
      </c>
      <c r="N11" s="54"/>
      <c r="O11" s="54">
        <f>P11</f>
        <v>260963</v>
      </c>
      <c r="P11" s="54">
        <v>260963</v>
      </c>
      <c r="Q11" s="54"/>
      <c r="R11" s="54">
        <f>S11</f>
        <v>102000</v>
      </c>
      <c r="S11" s="54">
        <v>102000</v>
      </c>
      <c r="T11" s="54"/>
      <c r="U11" s="54">
        <f>V11</f>
        <v>112000</v>
      </c>
      <c r="V11" s="54">
        <f>102000+10000</f>
        <v>112000</v>
      </c>
      <c r="W11" s="54"/>
      <c r="X11" s="54">
        <v>60000</v>
      </c>
      <c r="Y11" s="54">
        <v>60000</v>
      </c>
      <c r="Z11" s="54"/>
      <c r="AA11" s="54"/>
      <c r="AB11" s="54" t="s">
        <v>84</v>
      </c>
      <c r="AC11" s="54"/>
      <c r="AD11" s="57"/>
    </row>
    <row r="12" spans="1:30" s="35" customFormat="1" ht="56.25" x14ac:dyDescent="0.25">
      <c r="A12" s="54">
        <v>3</v>
      </c>
      <c r="B12" s="55" t="s">
        <v>93</v>
      </c>
      <c r="C12" s="42" t="s">
        <v>62</v>
      </c>
      <c r="D12" s="54" t="s">
        <v>83</v>
      </c>
      <c r="E12" s="56">
        <v>7965734</v>
      </c>
      <c r="F12" s="54"/>
      <c r="G12" s="54" t="s">
        <v>91</v>
      </c>
      <c r="H12" s="42" t="s">
        <v>94</v>
      </c>
      <c r="I12" s="54">
        <v>323129</v>
      </c>
      <c r="J12" s="54">
        <f>I12</f>
        <v>323129</v>
      </c>
      <c r="K12" s="54"/>
      <c r="L12" s="54">
        <f>M12</f>
        <v>7200</v>
      </c>
      <c r="M12" s="54">
        <v>7200</v>
      </c>
      <c r="N12" s="54"/>
      <c r="O12" s="54">
        <f>P12</f>
        <v>323400</v>
      </c>
      <c r="P12" s="54">
        <v>323400</v>
      </c>
      <c r="Q12" s="54"/>
      <c r="R12" s="54">
        <f>S12</f>
        <v>101111</v>
      </c>
      <c r="S12" s="54">
        <v>101111</v>
      </c>
      <c r="T12" s="54"/>
      <c r="U12" s="54">
        <f>V12</f>
        <v>101111</v>
      </c>
      <c r="V12" s="54">
        <v>101111</v>
      </c>
      <c r="W12" s="54"/>
      <c r="X12" s="54">
        <v>90000</v>
      </c>
      <c r="Y12" s="54">
        <v>50000</v>
      </c>
      <c r="Z12" s="54">
        <v>40000</v>
      </c>
      <c r="AA12" s="54"/>
      <c r="AB12" s="54" t="s">
        <v>84</v>
      </c>
      <c r="AC12" s="54"/>
      <c r="AD12" s="57"/>
    </row>
    <row r="13" spans="1:30" s="35" customFormat="1" ht="56.25" x14ac:dyDescent="0.25">
      <c r="A13" s="54">
        <v>4</v>
      </c>
      <c r="B13" s="55" t="s">
        <v>95</v>
      </c>
      <c r="C13" s="42" t="s">
        <v>72</v>
      </c>
      <c r="D13" s="54" t="s">
        <v>83</v>
      </c>
      <c r="E13" s="56">
        <v>7972538</v>
      </c>
      <c r="F13" s="54"/>
      <c r="G13" s="54" t="s">
        <v>91</v>
      </c>
      <c r="H13" s="42" t="s">
        <v>96</v>
      </c>
      <c r="I13" s="54">
        <v>313380</v>
      </c>
      <c r="J13" s="54">
        <f>I13</f>
        <v>313380</v>
      </c>
      <c r="K13" s="54"/>
      <c r="L13" s="54">
        <f>M13</f>
        <v>7600</v>
      </c>
      <c r="M13" s="54">
        <v>7600</v>
      </c>
      <c r="N13" s="54"/>
      <c r="O13" s="54">
        <f>P13</f>
        <v>316000</v>
      </c>
      <c r="P13" s="54">
        <v>316000</v>
      </c>
      <c r="Q13" s="54"/>
      <c r="R13" s="54">
        <f>S13</f>
        <v>98356</v>
      </c>
      <c r="S13" s="54">
        <f>101456-3100</f>
        <v>98356</v>
      </c>
      <c r="T13" s="54"/>
      <c r="U13" s="54">
        <f>V13</f>
        <v>93356</v>
      </c>
      <c r="V13" s="54">
        <f>101456-3100-5000</f>
        <v>93356</v>
      </c>
      <c r="W13" s="54"/>
      <c r="X13" s="54">
        <v>100000</v>
      </c>
      <c r="Y13" s="54">
        <v>70000</v>
      </c>
      <c r="Z13" s="54">
        <v>30000</v>
      </c>
      <c r="AA13" s="54"/>
      <c r="AB13" s="54" t="s">
        <v>84</v>
      </c>
      <c r="AC13" s="54"/>
      <c r="AD13" s="57"/>
    </row>
    <row r="14" spans="1:30" s="35" customFormat="1" ht="75" x14ac:dyDescent="0.25">
      <c r="A14" s="54">
        <v>5</v>
      </c>
      <c r="B14" s="55" t="s">
        <v>97</v>
      </c>
      <c r="C14" s="42" t="s">
        <v>98</v>
      </c>
      <c r="D14" s="54" t="s">
        <v>83</v>
      </c>
      <c r="E14" s="56" t="s">
        <v>99</v>
      </c>
      <c r="F14" s="54"/>
      <c r="G14" s="54" t="s">
        <v>100</v>
      </c>
      <c r="H14" s="42" t="s">
        <v>101</v>
      </c>
      <c r="I14" s="54">
        <f>J14+K14</f>
        <v>458000</v>
      </c>
      <c r="J14" s="54">
        <v>458000</v>
      </c>
      <c r="K14" s="54">
        <v>0</v>
      </c>
      <c r="L14" s="54">
        <f>M14+N14</f>
        <v>458000</v>
      </c>
      <c r="M14" s="54">
        <v>458000</v>
      </c>
      <c r="N14" s="54">
        <v>0</v>
      </c>
      <c r="O14" s="54">
        <v>120000</v>
      </c>
      <c r="P14" s="54">
        <v>120000</v>
      </c>
      <c r="Q14" s="54">
        <v>0</v>
      </c>
      <c r="R14" s="54">
        <v>166711</v>
      </c>
      <c r="S14" s="54">
        <f>R14</f>
        <v>166711</v>
      </c>
      <c r="T14" s="54">
        <v>0</v>
      </c>
      <c r="U14" s="54">
        <v>166711</v>
      </c>
      <c r="V14" s="54">
        <f>U14</f>
        <v>166711</v>
      </c>
      <c r="W14" s="54">
        <v>0</v>
      </c>
      <c r="X14" s="54">
        <v>130000</v>
      </c>
      <c r="Y14" s="54">
        <v>70000</v>
      </c>
      <c r="Z14" s="54">
        <v>60000</v>
      </c>
      <c r="AA14" s="54">
        <v>0</v>
      </c>
      <c r="AB14" s="54" t="s">
        <v>102</v>
      </c>
      <c r="AC14" s="54"/>
      <c r="AD14" s="57"/>
    </row>
    <row r="15" spans="1:30" s="35" customFormat="1" ht="63" x14ac:dyDescent="0.25">
      <c r="A15" s="54">
        <v>6</v>
      </c>
      <c r="B15" s="55" t="s">
        <v>103</v>
      </c>
      <c r="C15" s="42" t="s">
        <v>104</v>
      </c>
      <c r="D15" s="54" t="s">
        <v>105</v>
      </c>
      <c r="E15" s="56">
        <v>7995771</v>
      </c>
      <c r="F15" s="54">
        <v>398</v>
      </c>
      <c r="G15" s="54" t="s">
        <v>100</v>
      </c>
      <c r="H15" s="42" t="s">
        <v>106</v>
      </c>
      <c r="I15" s="54">
        <v>696214</v>
      </c>
      <c r="J15" s="54">
        <v>525000</v>
      </c>
      <c r="K15" s="54">
        <f>+I15-J15</f>
        <v>171214</v>
      </c>
      <c r="L15" s="54">
        <v>105000</v>
      </c>
      <c r="M15" s="54">
        <v>105000</v>
      </c>
      <c r="N15" s="54">
        <v>0</v>
      </c>
      <c r="O15" s="54">
        <f>+P15+Q15</f>
        <v>525000</v>
      </c>
      <c r="P15" s="54">
        <v>525000</v>
      </c>
      <c r="Q15" s="54"/>
      <c r="R15" s="54">
        <v>105000</v>
      </c>
      <c r="S15" s="54">
        <v>105000</v>
      </c>
      <c r="T15" s="54">
        <v>0</v>
      </c>
      <c r="U15" s="54">
        <v>105000</v>
      </c>
      <c r="V15" s="54">
        <v>105000</v>
      </c>
      <c r="W15" s="54">
        <v>0</v>
      </c>
      <c r="X15" s="54">
        <f>Y15+Z15+AA15</f>
        <v>150000</v>
      </c>
      <c r="Y15" s="54">
        <v>150000</v>
      </c>
      <c r="Z15" s="54"/>
      <c r="AA15" s="54"/>
      <c r="AB15" s="54" t="s">
        <v>107</v>
      </c>
      <c r="AC15" s="54" t="s">
        <v>108</v>
      </c>
      <c r="AD15" s="57"/>
    </row>
    <row r="16" spans="1:30" s="35" customFormat="1" ht="30.75" customHeight="1" x14ac:dyDescent="0.25">
      <c r="A16" s="18" t="s">
        <v>5</v>
      </c>
      <c r="B16" s="311" t="s">
        <v>109</v>
      </c>
      <c r="C16" s="18"/>
      <c r="D16" s="18"/>
      <c r="E16" s="17"/>
      <c r="F16" s="18"/>
      <c r="G16" s="18"/>
      <c r="H16" s="18"/>
      <c r="I16" s="18">
        <f t="shared" ref="I16:AA16" si="2">I17</f>
        <v>5630586</v>
      </c>
      <c r="J16" s="18">
        <f t="shared" si="2"/>
        <v>3921586</v>
      </c>
      <c r="K16" s="18">
        <f t="shared" si="2"/>
        <v>1709000</v>
      </c>
      <c r="L16" s="18">
        <f t="shared" si="2"/>
        <v>3239923</v>
      </c>
      <c r="M16" s="18">
        <f t="shared" si="2"/>
        <v>2134994.4539999999</v>
      </c>
      <c r="N16" s="18">
        <f t="shared" si="2"/>
        <v>1104928.5460000001</v>
      </c>
      <c r="O16" s="18">
        <f t="shared" si="2"/>
        <v>4346124</v>
      </c>
      <c r="P16" s="18">
        <f t="shared" si="2"/>
        <v>2878069</v>
      </c>
      <c r="Q16" s="18">
        <f t="shared" si="2"/>
        <v>1409000</v>
      </c>
      <c r="R16" s="18">
        <f t="shared" si="2"/>
        <v>2293415</v>
      </c>
      <c r="S16" s="18">
        <f t="shared" si="2"/>
        <v>1498486.4539999999</v>
      </c>
      <c r="T16" s="18">
        <f t="shared" si="2"/>
        <v>794928.54599999997</v>
      </c>
      <c r="U16" s="18">
        <f t="shared" si="2"/>
        <v>2189415</v>
      </c>
      <c r="V16" s="18">
        <f t="shared" si="2"/>
        <v>1498486.4539999999</v>
      </c>
      <c r="W16" s="18">
        <f t="shared" si="2"/>
        <v>690928.54599999997</v>
      </c>
      <c r="X16" s="18">
        <f t="shared" si="2"/>
        <v>731640</v>
      </c>
      <c r="Y16" s="18">
        <f t="shared" si="2"/>
        <v>531447</v>
      </c>
      <c r="Z16" s="18">
        <f t="shared" si="2"/>
        <v>200193</v>
      </c>
      <c r="AA16" s="18">
        <f t="shared" si="2"/>
        <v>0</v>
      </c>
      <c r="AB16" s="18"/>
      <c r="AC16" s="18"/>
      <c r="AD16" s="57"/>
    </row>
    <row r="17" spans="1:30" s="51" customFormat="1" ht="19.5" x14ac:dyDescent="0.25">
      <c r="A17" s="52" t="s">
        <v>29</v>
      </c>
      <c r="B17" s="53" t="s">
        <v>110</v>
      </c>
      <c r="C17" s="21"/>
      <c r="D17" s="21"/>
      <c r="E17" s="20"/>
      <c r="F17" s="21"/>
      <c r="G17" s="21"/>
      <c r="H17" s="21"/>
      <c r="I17" s="21">
        <f t="shared" ref="I17:AA17" si="3">+SUM(I18:I26)</f>
        <v>5630586</v>
      </c>
      <c r="J17" s="21">
        <f t="shared" si="3"/>
        <v>3921586</v>
      </c>
      <c r="K17" s="21">
        <f t="shared" si="3"/>
        <v>1709000</v>
      </c>
      <c r="L17" s="21">
        <f t="shared" si="3"/>
        <v>3239923</v>
      </c>
      <c r="M17" s="21">
        <f t="shared" si="3"/>
        <v>2134994.4539999999</v>
      </c>
      <c r="N17" s="21">
        <f t="shared" si="3"/>
        <v>1104928.5460000001</v>
      </c>
      <c r="O17" s="21">
        <f t="shared" si="3"/>
        <v>4346124</v>
      </c>
      <c r="P17" s="21">
        <f t="shared" si="3"/>
        <v>2878069</v>
      </c>
      <c r="Q17" s="21">
        <f t="shared" si="3"/>
        <v>1409000</v>
      </c>
      <c r="R17" s="21">
        <f t="shared" si="3"/>
        <v>2293415</v>
      </c>
      <c r="S17" s="21">
        <f t="shared" si="3"/>
        <v>1498486.4539999999</v>
      </c>
      <c r="T17" s="21">
        <f t="shared" si="3"/>
        <v>794928.54599999997</v>
      </c>
      <c r="U17" s="21">
        <f t="shared" si="3"/>
        <v>2189415</v>
      </c>
      <c r="V17" s="21">
        <f t="shared" si="3"/>
        <v>1498486.4539999999</v>
      </c>
      <c r="W17" s="21">
        <f t="shared" si="3"/>
        <v>690928.54599999997</v>
      </c>
      <c r="X17" s="21">
        <f t="shared" si="3"/>
        <v>731640</v>
      </c>
      <c r="Y17" s="21">
        <f t="shared" si="3"/>
        <v>531447</v>
      </c>
      <c r="Z17" s="21">
        <f t="shared" si="3"/>
        <v>200193</v>
      </c>
      <c r="AA17" s="21">
        <f t="shared" si="3"/>
        <v>0</v>
      </c>
      <c r="AB17" s="21"/>
      <c r="AC17" s="21"/>
      <c r="AD17" s="57"/>
    </row>
    <row r="18" spans="1:30" s="35" customFormat="1" ht="122.25" customHeight="1" x14ac:dyDescent="0.25">
      <c r="A18" s="54">
        <v>1</v>
      </c>
      <c r="B18" s="55" t="s">
        <v>31</v>
      </c>
      <c r="C18" s="42" t="s">
        <v>32</v>
      </c>
      <c r="D18" s="54" t="s">
        <v>83</v>
      </c>
      <c r="E18" s="56">
        <v>7918388</v>
      </c>
      <c r="F18" s="54">
        <v>292</v>
      </c>
      <c r="G18" s="54" t="s">
        <v>34</v>
      </c>
      <c r="H18" s="42" t="s">
        <v>35</v>
      </c>
      <c r="I18" s="54">
        <v>1800000</v>
      </c>
      <c r="J18" s="54">
        <v>666000</v>
      </c>
      <c r="K18" s="54">
        <v>1134000</v>
      </c>
      <c r="L18" s="54">
        <v>658477</v>
      </c>
      <c r="M18" s="54">
        <v>128548.45400000003</v>
      </c>
      <c r="N18" s="54">
        <v>529928.54599999997</v>
      </c>
      <c r="O18" s="54">
        <v>1800000</v>
      </c>
      <c r="P18" s="54">
        <v>666000</v>
      </c>
      <c r="Q18" s="54">
        <v>1134000</v>
      </c>
      <c r="R18" s="54">
        <v>658477</v>
      </c>
      <c r="S18" s="54">
        <v>128548.45400000003</v>
      </c>
      <c r="T18" s="54">
        <v>529928.54599999997</v>
      </c>
      <c r="U18" s="54">
        <v>603477</v>
      </c>
      <c r="V18" s="54">
        <v>128548.45400000003</v>
      </c>
      <c r="W18" s="54">
        <v>474928.54599999997</v>
      </c>
      <c r="X18" s="54">
        <v>100000</v>
      </c>
      <c r="Y18" s="54">
        <v>50000</v>
      </c>
      <c r="Z18" s="54">
        <v>50000</v>
      </c>
      <c r="AA18" s="54"/>
      <c r="AB18" s="54" t="s">
        <v>36</v>
      </c>
      <c r="AC18" s="54" t="s">
        <v>111</v>
      </c>
      <c r="AD18" s="57"/>
    </row>
    <row r="19" spans="1:30" s="35" customFormat="1" ht="75" x14ac:dyDescent="0.25">
      <c r="A19" s="54">
        <v>2</v>
      </c>
      <c r="B19" s="55" t="s">
        <v>112</v>
      </c>
      <c r="C19" s="42" t="s">
        <v>113</v>
      </c>
      <c r="D19" s="54" t="s">
        <v>83</v>
      </c>
      <c r="E19" s="56">
        <v>7918387</v>
      </c>
      <c r="F19" s="54">
        <v>292</v>
      </c>
      <c r="G19" s="54" t="s">
        <v>114</v>
      </c>
      <c r="H19" s="42" t="s">
        <v>115</v>
      </c>
      <c r="I19" s="54">
        <v>437996</v>
      </c>
      <c r="J19" s="54">
        <v>437996</v>
      </c>
      <c r="K19" s="54">
        <v>0</v>
      </c>
      <c r="L19" s="54">
        <v>227144</v>
      </c>
      <c r="M19" s="54">
        <v>227144</v>
      </c>
      <c r="N19" s="54">
        <v>0</v>
      </c>
      <c r="O19" s="54">
        <v>438000</v>
      </c>
      <c r="P19" s="54">
        <v>438000</v>
      </c>
      <c r="Q19" s="54">
        <v>0</v>
      </c>
      <c r="R19" s="54">
        <v>227144</v>
      </c>
      <c r="S19" s="54">
        <v>227144</v>
      </c>
      <c r="T19" s="54">
        <v>0</v>
      </c>
      <c r="U19" s="54">
        <f>+V19+W19</f>
        <v>227144</v>
      </c>
      <c r="V19" s="54">
        <f>218200+8944</f>
        <v>227144</v>
      </c>
      <c r="W19" s="54">
        <v>0</v>
      </c>
      <c r="X19" s="54">
        <v>80000</v>
      </c>
      <c r="Y19" s="54">
        <v>80000</v>
      </c>
      <c r="Z19" s="54"/>
      <c r="AA19" s="54">
        <v>0</v>
      </c>
      <c r="AB19" s="54" t="s">
        <v>36</v>
      </c>
      <c r="AC19" s="54"/>
      <c r="AD19" s="57"/>
    </row>
    <row r="20" spans="1:30" s="35" customFormat="1" ht="75" x14ac:dyDescent="0.25">
      <c r="A20" s="54">
        <v>3</v>
      </c>
      <c r="B20" s="55" t="s">
        <v>116</v>
      </c>
      <c r="C20" s="42" t="s">
        <v>117</v>
      </c>
      <c r="D20" s="54" t="s">
        <v>83</v>
      </c>
      <c r="E20" s="56">
        <v>7921496</v>
      </c>
      <c r="F20" s="54">
        <v>292</v>
      </c>
      <c r="G20" s="54" t="s">
        <v>114</v>
      </c>
      <c r="H20" s="42" t="s">
        <v>118</v>
      </c>
      <c r="I20" s="54">
        <v>265390</v>
      </c>
      <c r="J20" s="54">
        <v>265390</v>
      </c>
      <c r="K20" s="54">
        <v>0</v>
      </c>
      <c r="L20" s="54">
        <v>82051</v>
      </c>
      <c r="M20" s="54">
        <v>82051</v>
      </c>
      <c r="N20" s="54">
        <v>0</v>
      </c>
      <c r="O20" s="54">
        <v>265390</v>
      </c>
      <c r="P20" s="54">
        <v>265390</v>
      </c>
      <c r="Q20" s="54">
        <v>0</v>
      </c>
      <c r="R20" s="54">
        <v>82051</v>
      </c>
      <c r="S20" s="54">
        <v>82051</v>
      </c>
      <c r="T20" s="54">
        <v>0</v>
      </c>
      <c r="U20" s="54">
        <v>82051</v>
      </c>
      <c r="V20" s="54">
        <v>82051</v>
      </c>
      <c r="W20" s="54">
        <v>0</v>
      </c>
      <c r="X20" s="242">
        <f>+Y20+Z20</f>
        <v>90193</v>
      </c>
      <c r="Y20" s="54">
        <v>50000</v>
      </c>
      <c r="Z20" s="54">
        <f>50000-9807</f>
        <v>40193</v>
      </c>
      <c r="AA20" s="54">
        <v>0</v>
      </c>
      <c r="AB20" s="54" t="s">
        <v>36</v>
      </c>
      <c r="AC20" s="54"/>
      <c r="AD20" s="57"/>
    </row>
    <row r="21" spans="1:30" s="35" customFormat="1" ht="75" x14ac:dyDescent="0.25">
      <c r="A21" s="54">
        <v>4</v>
      </c>
      <c r="B21" s="55" t="s">
        <v>119</v>
      </c>
      <c r="C21" s="42" t="s">
        <v>120</v>
      </c>
      <c r="D21" s="54" t="s">
        <v>83</v>
      </c>
      <c r="E21" s="56">
        <v>7918386</v>
      </c>
      <c r="F21" s="54">
        <v>292</v>
      </c>
      <c r="G21" s="54" t="s">
        <v>114</v>
      </c>
      <c r="H21" s="42" t="s">
        <v>121</v>
      </c>
      <c r="I21" s="54">
        <v>745000</v>
      </c>
      <c r="J21" s="54">
        <v>655000</v>
      </c>
      <c r="K21" s="54">
        <v>90000</v>
      </c>
      <c r="L21" s="54">
        <v>371320</v>
      </c>
      <c r="M21" s="54">
        <v>281320</v>
      </c>
      <c r="N21" s="54">
        <v>90000</v>
      </c>
      <c r="O21" s="54">
        <v>745000</v>
      </c>
      <c r="P21" s="54">
        <v>645000</v>
      </c>
      <c r="Q21" s="54">
        <v>100000</v>
      </c>
      <c r="R21" s="54">
        <v>371320</v>
      </c>
      <c r="S21" s="54">
        <v>281320</v>
      </c>
      <c r="T21" s="54">
        <v>90000</v>
      </c>
      <c r="U21" s="54">
        <f>+V21+W21</f>
        <v>371320</v>
      </c>
      <c r="V21" s="54">
        <f>275320+6000</f>
        <v>281320</v>
      </c>
      <c r="W21" s="54">
        <v>90000</v>
      </c>
      <c r="X21" s="54">
        <f>Y21+Z21</f>
        <v>91447</v>
      </c>
      <c r="Y21" s="54">
        <f>64900+26547</f>
        <v>91447</v>
      </c>
      <c r="Z21" s="54"/>
      <c r="AA21" s="54">
        <v>0</v>
      </c>
      <c r="AB21" s="54" t="s">
        <v>36</v>
      </c>
      <c r="AC21" s="54" t="s">
        <v>111</v>
      </c>
      <c r="AD21" s="57"/>
    </row>
    <row r="22" spans="1:30" s="35" customFormat="1" ht="75" x14ac:dyDescent="0.25">
      <c r="A22" s="54">
        <v>5</v>
      </c>
      <c r="B22" s="55" t="s">
        <v>122</v>
      </c>
      <c r="C22" s="42" t="s">
        <v>123</v>
      </c>
      <c r="D22" s="54" t="s">
        <v>83</v>
      </c>
      <c r="E22" s="56">
        <v>7911219</v>
      </c>
      <c r="F22" s="54">
        <v>292</v>
      </c>
      <c r="G22" s="54" t="s">
        <v>114</v>
      </c>
      <c r="H22" s="42" t="s">
        <v>124</v>
      </c>
      <c r="I22" s="54">
        <v>488000</v>
      </c>
      <c r="J22" s="54">
        <v>488000</v>
      </c>
      <c r="K22" s="54">
        <v>0</v>
      </c>
      <c r="L22" s="54">
        <v>323086</v>
      </c>
      <c r="M22" s="54">
        <v>323086</v>
      </c>
      <c r="N22" s="54">
        <v>0</v>
      </c>
      <c r="O22" s="54">
        <v>488000</v>
      </c>
      <c r="P22" s="54">
        <v>488000</v>
      </c>
      <c r="Q22" s="54">
        <v>0</v>
      </c>
      <c r="R22" s="54">
        <v>323086</v>
      </c>
      <c r="S22" s="54">
        <v>323086</v>
      </c>
      <c r="T22" s="54">
        <v>0</v>
      </c>
      <c r="U22" s="54">
        <f>+V22+W22</f>
        <v>323086</v>
      </c>
      <c r="V22" s="54">
        <f>313086+10000</f>
        <v>323086</v>
      </c>
      <c r="W22" s="54">
        <v>0</v>
      </c>
      <c r="X22" s="54">
        <v>100000</v>
      </c>
      <c r="Y22" s="54">
        <v>50000</v>
      </c>
      <c r="Z22" s="54">
        <v>50000</v>
      </c>
      <c r="AA22" s="54">
        <v>0</v>
      </c>
      <c r="AB22" s="54" t="s">
        <v>36</v>
      </c>
      <c r="AC22" s="54"/>
      <c r="AD22" s="57"/>
    </row>
    <row r="23" spans="1:30" s="35" customFormat="1" ht="75" x14ac:dyDescent="0.25">
      <c r="A23" s="54">
        <v>6</v>
      </c>
      <c r="B23" s="55" t="s">
        <v>125</v>
      </c>
      <c r="C23" s="42" t="s">
        <v>126</v>
      </c>
      <c r="D23" s="54" t="s">
        <v>83</v>
      </c>
      <c r="E23" s="56">
        <v>7911218</v>
      </c>
      <c r="F23" s="54">
        <v>292</v>
      </c>
      <c r="G23" s="54" t="s">
        <v>114</v>
      </c>
      <c r="H23" s="42" t="s">
        <v>127</v>
      </c>
      <c r="I23" s="54">
        <v>375434</v>
      </c>
      <c r="J23" s="54">
        <v>200434</v>
      </c>
      <c r="K23" s="54">
        <v>175000</v>
      </c>
      <c r="L23" s="54">
        <v>177242</v>
      </c>
      <c r="M23" s="54">
        <v>2242</v>
      </c>
      <c r="N23" s="54">
        <v>175000</v>
      </c>
      <c r="O23" s="54">
        <v>375434</v>
      </c>
      <c r="P23" s="54">
        <v>200434</v>
      </c>
      <c r="Q23" s="54">
        <v>175000</v>
      </c>
      <c r="R23" s="54">
        <v>177242</v>
      </c>
      <c r="S23" s="54">
        <v>2242</v>
      </c>
      <c r="T23" s="54">
        <v>175000</v>
      </c>
      <c r="U23" s="54">
        <v>128242</v>
      </c>
      <c r="V23" s="54">
        <v>2242</v>
      </c>
      <c r="W23" s="54">
        <v>126000</v>
      </c>
      <c r="X23" s="54">
        <v>40000</v>
      </c>
      <c r="Y23" s="54">
        <v>40000</v>
      </c>
      <c r="Z23" s="54"/>
      <c r="AA23" s="54">
        <v>0</v>
      </c>
      <c r="AB23" s="54" t="s">
        <v>36</v>
      </c>
      <c r="AC23" s="54" t="s">
        <v>111</v>
      </c>
      <c r="AD23" s="57"/>
    </row>
    <row r="24" spans="1:30" s="35" customFormat="1" ht="75" x14ac:dyDescent="0.25">
      <c r="A24" s="54">
        <v>7</v>
      </c>
      <c r="B24" s="55" t="s">
        <v>128</v>
      </c>
      <c r="C24" s="42" t="s">
        <v>129</v>
      </c>
      <c r="D24" s="54" t="s">
        <v>83</v>
      </c>
      <c r="E24" s="56" t="s">
        <v>130</v>
      </c>
      <c r="F24" s="54">
        <v>292</v>
      </c>
      <c r="G24" s="54" t="s">
        <v>114</v>
      </c>
      <c r="H24" s="42" t="s">
        <v>131</v>
      </c>
      <c r="I24" s="54">
        <f>J24+K24</f>
        <v>570000</v>
      </c>
      <c r="J24" s="54">
        <v>470000</v>
      </c>
      <c r="K24" s="54">
        <v>100000</v>
      </c>
      <c r="L24" s="54">
        <f>M24+N24</f>
        <v>510000</v>
      </c>
      <c r="M24" s="54">
        <v>410000</v>
      </c>
      <c r="N24" s="54">
        <v>100000</v>
      </c>
      <c r="O24" s="54">
        <f>P24+Q24</f>
        <v>105000</v>
      </c>
      <c r="P24" s="54">
        <v>105000</v>
      </c>
      <c r="Q24" s="54">
        <v>0</v>
      </c>
      <c r="R24" s="54">
        <v>212575</v>
      </c>
      <c r="S24" s="54">
        <f>R24</f>
        <v>212575</v>
      </c>
      <c r="T24" s="54">
        <v>0</v>
      </c>
      <c r="U24" s="54">
        <v>212575</v>
      </c>
      <c r="V24" s="54">
        <f>U24</f>
        <v>212575</v>
      </c>
      <c r="W24" s="54">
        <v>0</v>
      </c>
      <c r="X24" s="54">
        <v>100000</v>
      </c>
      <c r="Y24" s="54">
        <v>70000</v>
      </c>
      <c r="Z24" s="54">
        <v>30000</v>
      </c>
      <c r="AA24" s="54">
        <v>0</v>
      </c>
      <c r="AB24" s="54" t="s">
        <v>102</v>
      </c>
      <c r="AC24" s="54"/>
      <c r="AD24" s="57"/>
    </row>
    <row r="25" spans="1:30" s="35" customFormat="1" ht="102" customHeight="1" x14ac:dyDescent="0.25">
      <c r="A25" s="54">
        <v>8</v>
      </c>
      <c r="B25" s="55" t="s">
        <v>132</v>
      </c>
      <c r="C25" s="42" t="s">
        <v>133</v>
      </c>
      <c r="D25" s="54" t="s">
        <v>83</v>
      </c>
      <c r="E25" s="56">
        <v>7888044</v>
      </c>
      <c r="F25" s="54">
        <v>292</v>
      </c>
      <c r="G25" s="54" t="s">
        <v>134</v>
      </c>
      <c r="H25" s="42" t="s">
        <v>135</v>
      </c>
      <c r="I25" s="54">
        <f>J25+K25</f>
        <v>678801</v>
      </c>
      <c r="J25" s="54">
        <v>588801</v>
      </c>
      <c r="K25" s="54">
        <v>90000</v>
      </c>
      <c r="L25" s="54">
        <f>M25+N25</f>
        <v>620603</v>
      </c>
      <c r="M25" s="54">
        <v>530603</v>
      </c>
      <c r="N25" s="54">
        <v>90000</v>
      </c>
      <c r="O25" s="54">
        <f>50245+20000</f>
        <v>70245</v>
      </c>
      <c r="P25" s="54">
        <f>O25</f>
        <v>70245</v>
      </c>
      <c r="Q25" s="54"/>
      <c r="R25" s="54">
        <v>182528</v>
      </c>
      <c r="S25" s="54">
        <f>R25</f>
        <v>182528</v>
      </c>
      <c r="T25" s="54"/>
      <c r="U25" s="54">
        <v>182528</v>
      </c>
      <c r="V25" s="54">
        <f>U25</f>
        <v>182528</v>
      </c>
      <c r="W25" s="54"/>
      <c r="X25" s="54">
        <v>100000</v>
      </c>
      <c r="Y25" s="54">
        <v>70000</v>
      </c>
      <c r="Z25" s="54">
        <v>30000</v>
      </c>
      <c r="AA25" s="54">
        <v>0</v>
      </c>
      <c r="AB25" s="54" t="s">
        <v>102</v>
      </c>
      <c r="AC25" s="54"/>
      <c r="AD25" s="57"/>
    </row>
    <row r="26" spans="1:30" s="35" customFormat="1" ht="75" x14ac:dyDescent="0.25">
      <c r="A26" s="24">
        <v>9</v>
      </c>
      <c r="B26" s="23" t="s">
        <v>136</v>
      </c>
      <c r="C26" s="46" t="s">
        <v>137</v>
      </c>
      <c r="D26" s="24" t="s">
        <v>83</v>
      </c>
      <c r="E26" s="22">
        <v>7888045</v>
      </c>
      <c r="F26" s="24">
        <v>292</v>
      </c>
      <c r="G26" s="24" t="s">
        <v>114</v>
      </c>
      <c r="H26" s="46" t="s">
        <v>138</v>
      </c>
      <c r="I26" s="24">
        <v>269965</v>
      </c>
      <c r="J26" s="24">
        <f>I26-K26</f>
        <v>149965</v>
      </c>
      <c r="K26" s="24">
        <v>120000</v>
      </c>
      <c r="L26" s="24">
        <f>M26+N26</f>
        <v>270000</v>
      </c>
      <c r="M26" s="24">
        <v>150000</v>
      </c>
      <c r="N26" s="24">
        <v>120000</v>
      </c>
      <c r="O26" s="24">
        <v>59055</v>
      </c>
      <c r="P26" s="24"/>
      <c r="Q26" s="24"/>
      <c r="R26" s="24">
        <v>58992</v>
      </c>
      <c r="S26" s="24">
        <f>R26</f>
        <v>58992</v>
      </c>
      <c r="T26" s="24">
        <v>0</v>
      </c>
      <c r="U26" s="24">
        <v>58992</v>
      </c>
      <c r="V26" s="24">
        <f>U26</f>
        <v>58992</v>
      </c>
      <c r="W26" s="24">
        <v>0</v>
      </c>
      <c r="X26" s="24">
        <v>30000</v>
      </c>
      <c r="Y26" s="24">
        <f>X26</f>
        <v>30000</v>
      </c>
      <c r="Z26" s="24"/>
      <c r="AA26" s="24">
        <v>0</v>
      </c>
      <c r="AB26" s="24" t="s">
        <v>102</v>
      </c>
      <c r="AC26" s="24"/>
      <c r="AD26" s="57"/>
    </row>
  </sheetData>
  <mergeCells count="31">
    <mergeCell ref="A2:AC2"/>
    <mergeCell ref="A3:AC3"/>
    <mergeCell ref="X4:AB4"/>
    <mergeCell ref="A5:A7"/>
    <mergeCell ref="B5:B7"/>
    <mergeCell ref="C5:C7"/>
    <mergeCell ref="D5:D7"/>
    <mergeCell ref="E5:E7"/>
    <mergeCell ref="F5:F7"/>
    <mergeCell ref="G5:G7"/>
    <mergeCell ref="AB5:AB7"/>
    <mergeCell ref="AC5:AC7"/>
    <mergeCell ref="H5:K5"/>
    <mergeCell ref="L5:N5"/>
    <mergeCell ref="O5:Q5"/>
    <mergeCell ref="R5:T5"/>
    <mergeCell ref="U5:W5"/>
    <mergeCell ref="X5:AA5"/>
    <mergeCell ref="O6:O7"/>
    <mergeCell ref="H6:H7"/>
    <mergeCell ref="I6:I7"/>
    <mergeCell ref="L6:L7"/>
    <mergeCell ref="R6:R7"/>
    <mergeCell ref="U6:U7"/>
    <mergeCell ref="X6:X7"/>
    <mergeCell ref="J6:K6"/>
    <mergeCell ref="M6:N6"/>
    <mergeCell ref="Y6:AA6"/>
    <mergeCell ref="P6:Q6"/>
    <mergeCell ref="S6:T6"/>
    <mergeCell ref="V6:W6"/>
  </mergeCells>
  <printOptions horizontalCentered="1"/>
  <pageMargins left="0.37" right="0.17" top="0.33" bottom="0.19" header="0.3" footer="0.24"/>
  <pageSetup paperSize="9" scale="43" fitToHeight="0" orientation="landscape" blackAndWhite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B17"/>
  <sheetViews>
    <sheetView view="pageBreakPreview" zoomScale="70" zoomScaleNormal="70" zoomScaleSheetLayoutView="70" workbookViewId="0">
      <pane xSplit="2" ySplit="9" topLeftCell="C10" activePane="bottomRight" state="frozen"/>
      <selection activeCell="O15" sqref="O15"/>
      <selection pane="topRight" activeCell="O15" sqref="O15"/>
      <selection pane="bottomLeft" activeCell="O15" sqref="O15"/>
      <selection pane="bottomRight" activeCell="C1" sqref="C1:G1048576"/>
    </sheetView>
    <sheetView topLeftCell="A4" workbookViewId="1">
      <selection activeCell="B28" sqref="B28"/>
    </sheetView>
  </sheetViews>
  <sheetFormatPr defaultColWidth="9" defaultRowHeight="16.5" x14ac:dyDescent="0.25"/>
  <cols>
    <col min="1" max="1" width="5.5703125" style="62" customWidth="1"/>
    <col min="2" max="2" width="38" style="62" customWidth="1"/>
    <col min="3" max="3" width="10.28515625" style="63" customWidth="1"/>
    <col min="4" max="4" width="9.28515625" style="62" customWidth="1"/>
    <col min="5" max="5" width="10.140625" style="63" customWidth="1"/>
    <col min="6" max="6" width="8.7109375" style="63" customWidth="1"/>
    <col min="7" max="7" width="9.28515625" style="63" customWidth="1"/>
    <col min="8" max="8" width="11.28515625" style="63" customWidth="1"/>
    <col min="9" max="9" width="12.5703125" style="63" customWidth="1"/>
    <col min="10" max="10" width="13.42578125" style="63" customWidth="1"/>
    <col min="11" max="11" width="9.140625" style="63" bestFit="1" customWidth="1"/>
    <col min="12" max="12" width="12.28515625" style="63" hidden="1" customWidth="1"/>
    <col min="13" max="13" width="11.7109375" style="63" hidden="1" customWidth="1"/>
    <col min="14" max="14" width="10.5703125" style="63" hidden="1" customWidth="1"/>
    <col min="15" max="15" width="13.140625" style="63" customWidth="1"/>
    <col min="16" max="16" width="12.140625" style="63" customWidth="1"/>
    <col min="17" max="17" width="8.42578125" style="63" customWidth="1"/>
    <col min="18" max="18" width="10.140625" style="63" hidden="1" customWidth="1"/>
    <col min="19" max="19" width="10.7109375" style="63" hidden="1" customWidth="1"/>
    <col min="20" max="20" width="9.140625" style="63" hidden="1" customWidth="1"/>
    <col min="21" max="21" width="10.28515625" style="63" customWidth="1"/>
    <col min="22" max="22" width="10.42578125" style="63" customWidth="1"/>
    <col min="23" max="23" width="8.140625" style="63" customWidth="1"/>
    <col min="24" max="24" width="11.85546875" style="63" bestFit="1" customWidth="1"/>
    <col min="25" max="25" width="10.5703125" style="63" customWidth="1"/>
    <col min="26" max="26" width="8.5703125" style="63" customWidth="1"/>
    <col min="27" max="27" width="12" style="63" customWidth="1"/>
    <col min="28" max="28" width="8.5703125" style="63" customWidth="1"/>
    <col min="29" max="255" width="9" style="62"/>
    <col min="256" max="256" width="5.5703125" style="62" customWidth="1"/>
    <col min="257" max="257" width="38" style="62" customWidth="1"/>
    <col min="258" max="258" width="12.140625" style="62" customWidth="1"/>
    <col min="259" max="259" width="9.28515625" style="62" customWidth="1"/>
    <col min="260" max="260" width="10.140625" style="62" customWidth="1"/>
    <col min="261" max="261" width="8.7109375" style="62" customWidth="1"/>
    <col min="262" max="262" width="9.28515625" style="62" customWidth="1"/>
    <col min="263" max="263" width="13.85546875" style="62" customWidth="1"/>
    <col min="264" max="264" width="12.5703125" style="62" customWidth="1"/>
    <col min="265" max="265" width="13.42578125" style="62" customWidth="1"/>
    <col min="266" max="266" width="9.140625" style="62" bestFit="1" customWidth="1"/>
    <col min="267" max="267" width="12.28515625" style="62" customWidth="1"/>
    <col min="268" max="268" width="11.7109375" style="62" customWidth="1"/>
    <col min="269" max="269" width="10.5703125" style="62" customWidth="1"/>
    <col min="270" max="270" width="13.140625" style="62" customWidth="1"/>
    <col min="271" max="271" width="12.140625" style="62" customWidth="1"/>
    <col min="272" max="272" width="8.42578125" style="62" customWidth="1"/>
    <col min="273" max="273" width="10.140625" style="62" customWidth="1"/>
    <col min="274" max="274" width="10.7109375" style="62" customWidth="1"/>
    <col min="275" max="275" width="9.140625" style="62" bestFit="1" customWidth="1"/>
    <col min="276" max="276" width="10.28515625" style="62" customWidth="1"/>
    <col min="277" max="277" width="10.42578125" style="62" customWidth="1"/>
    <col min="278" max="278" width="8.140625" style="62" customWidth="1"/>
    <col min="279" max="279" width="11.85546875" style="62" bestFit="1" customWidth="1"/>
    <col min="280" max="280" width="10.5703125" style="62" customWidth="1"/>
    <col min="281" max="281" width="8.5703125" style="62" customWidth="1"/>
    <col min="282" max="282" width="10.42578125" style="62" customWidth="1"/>
    <col min="283" max="283" width="11.85546875" style="62" customWidth="1"/>
    <col min="284" max="284" width="9.85546875" style="62" bestFit="1" customWidth="1"/>
    <col min="285" max="511" width="9" style="62"/>
    <col min="512" max="512" width="5.5703125" style="62" customWidth="1"/>
    <col min="513" max="513" width="38" style="62" customWidth="1"/>
    <col min="514" max="514" width="12.140625" style="62" customWidth="1"/>
    <col min="515" max="515" width="9.28515625" style="62" customWidth="1"/>
    <col min="516" max="516" width="10.140625" style="62" customWidth="1"/>
    <col min="517" max="517" width="8.7109375" style="62" customWidth="1"/>
    <col min="518" max="518" width="9.28515625" style="62" customWidth="1"/>
    <col min="519" max="519" width="13.85546875" style="62" customWidth="1"/>
    <col min="520" max="520" width="12.5703125" style="62" customWidth="1"/>
    <col min="521" max="521" width="13.42578125" style="62" customWidth="1"/>
    <col min="522" max="522" width="9.140625" style="62" bestFit="1" customWidth="1"/>
    <col min="523" max="523" width="12.28515625" style="62" customWidth="1"/>
    <col min="524" max="524" width="11.7109375" style="62" customWidth="1"/>
    <col min="525" max="525" width="10.5703125" style="62" customWidth="1"/>
    <col min="526" max="526" width="13.140625" style="62" customWidth="1"/>
    <col min="527" max="527" width="12.140625" style="62" customWidth="1"/>
    <col min="528" max="528" width="8.42578125" style="62" customWidth="1"/>
    <col min="529" max="529" width="10.140625" style="62" customWidth="1"/>
    <col min="530" max="530" width="10.7109375" style="62" customWidth="1"/>
    <col min="531" max="531" width="9.140625" style="62" bestFit="1" customWidth="1"/>
    <col min="532" max="532" width="10.28515625" style="62" customWidth="1"/>
    <col min="533" max="533" width="10.42578125" style="62" customWidth="1"/>
    <col min="534" max="534" width="8.140625" style="62" customWidth="1"/>
    <col min="535" max="535" width="11.85546875" style="62" bestFit="1" customWidth="1"/>
    <col min="536" max="536" width="10.5703125" style="62" customWidth="1"/>
    <col min="537" max="537" width="8.5703125" style="62" customWidth="1"/>
    <col min="538" max="538" width="10.42578125" style="62" customWidth="1"/>
    <col min="539" max="539" width="11.85546875" style="62" customWidth="1"/>
    <col min="540" max="540" width="9.85546875" style="62" bestFit="1" customWidth="1"/>
    <col min="541" max="767" width="9" style="62"/>
    <col min="768" max="768" width="5.5703125" style="62" customWidth="1"/>
    <col min="769" max="769" width="38" style="62" customWidth="1"/>
    <col min="770" max="770" width="12.140625" style="62" customWidth="1"/>
    <col min="771" max="771" width="9.28515625" style="62" customWidth="1"/>
    <col min="772" max="772" width="10.140625" style="62" customWidth="1"/>
    <col min="773" max="773" width="8.7109375" style="62" customWidth="1"/>
    <col min="774" max="774" width="9.28515625" style="62" customWidth="1"/>
    <col min="775" max="775" width="13.85546875" style="62" customWidth="1"/>
    <col min="776" max="776" width="12.5703125" style="62" customWidth="1"/>
    <col min="777" max="777" width="13.42578125" style="62" customWidth="1"/>
    <col min="778" max="778" width="9.140625" style="62" bestFit="1" customWidth="1"/>
    <col min="779" max="779" width="12.28515625" style="62" customWidth="1"/>
    <col min="780" max="780" width="11.7109375" style="62" customWidth="1"/>
    <col min="781" max="781" width="10.5703125" style="62" customWidth="1"/>
    <col min="782" max="782" width="13.140625" style="62" customWidth="1"/>
    <col min="783" max="783" width="12.140625" style="62" customWidth="1"/>
    <col min="784" max="784" width="8.42578125" style="62" customWidth="1"/>
    <col min="785" max="785" width="10.140625" style="62" customWidth="1"/>
    <col min="786" max="786" width="10.7109375" style="62" customWidth="1"/>
    <col min="787" max="787" width="9.140625" style="62" bestFit="1" customWidth="1"/>
    <col min="788" max="788" width="10.28515625" style="62" customWidth="1"/>
    <col min="789" max="789" width="10.42578125" style="62" customWidth="1"/>
    <col min="790" max="790" width="8.140625" style="62" customWidth="1"/>
    <col min="791" max="791" width="11.85546875" style="62" bestFit="1" customWidth="1"/>
    <col min="792" max="792" width="10.5703125" style="62" customWidth="1"/>
    <col min="793" max="793" width="8.5703125" style="62" customWidth="1"/>
    <col min="794" max="794" width="10.42578125" style="62" customWidth="1"/>
    <col min="795" max="795" width="11.85546875" style="62" customWidth="1"/>
    <col min="796" max="796" width="9.85546875" style="62" bestFit="1" customWidth="1"/>
    <col min="797" max="1023" width="9" style="62"/>
    <col min="1024" max="1024" width="5.5703125" style="62" customWidth="1"/>
    <col min="1025" max="1025" width="38" style="62" customWidth="1"/>
    <col min="1026" max="1026" width="12.140625" style="62" customWidth="1"/>
    <col min="1027" max="1027" width="9.28515625" style="62" customWidth="1"/>
    <col min="1028" max="1028" width="10.140625" style="62" customWidth="1"/>
    <col min="1029" max="1029" width="8.7109375" style="62" customWidth="1"/>
    <col min="1030" max="1030" width="9.28515625" style="62" customWidth="1"/>
    <col min="1031" max="1031" width="13.85546875" style="62" customWidth="1"/>
    <col min="1032" max="1032" width="12.5703125" style="62" customWidth="1"/>
    <col min="1033" max="1033" width="13.42578125" style="62" customWidth="1"/>
    <col min="1034" max="1034" width="9.140625" style="62" bestFit="1" customWidth="1"/>
    <col min="1035" max="1035" width="12.28515625" style="62" customWidth="1"/>
    <col min="1036" max="1036" width="11.7109375" style="62" customWidth="1"/>
    <col min="1037" max="1037" width="10.5703125" style="62" customWidth="1"/>
    <col min="1038" max="1038" width="13.140625" style="62" customWidth="1"/>
    <col min="1039" max="1039" width="12.140625" style="62" customWidth="1"/>
    <col min="1040" max="1040" width="8.42578125" style="62" customWidth="1"/>
    <col min="1041" max="1041" width="10.140625" style="62" customWidth="1"/>
    <col min="1042" max="1042" width="10.7109375" style="62" customWidth="1"/>
    <col min="1043" max="1043" width="9.140625" style="62" bestFit="1" customWidth="1"/>
    <col min="1044" max="1044" width="10.28515625" style="62" customWidth="1"/>
    <col min="1045" max="1045" width="10.42578125" style="62" customWidth="1"/>
    <col min="1046" max="1046" width="8.140625" style="62" customWidth="1"/>
    <col min="1047" max="1047" width="11.85546875" style="62" bestFit="1" customWidth="1"/>
    <col min="1048" max="1048" width="10.5703125" style="62" customWidth="1"/>
    <col min="1049" max="1049" width="8.5703125" style="62" customWidth="1"/>
    <col min="1050" max="1050" width="10.42578125" style="62" customWidth="1"/>
    <col min="1051" max="1051" width="11.85546875" style="62" customWidth="1"/>
    <col min="1052" max="1052" width="9.85546875" style="62" bestFit="1" customWidth="1"/>
    <col min="1053" max="1279" width="9" style="62"/>
    <col min="1280" max="1280" width="5.5703125" style="62" customWidth="1"/>
    <col min="1281" max="1281" width="38" style="62" customWidth="1"/>
    <col min="1282" max="1282" width="12.140625" style="62" customWidth="1"/>
    <col min="1283" max="1283" width="9.28515625" style="62" customWidth="1"/>
    <col min="1284" max="1284" width="10.140625" style="62" customWidth="1"/>
    <col min="1285" max="1285" width="8.7109375" style="62" customWidth="1"/>
    <col min="1286" max="1286" width="9.28515625" style="62" customWidth="1"/>
    <col min="1287" max="1287" width="13.85546875" style="62" customWidth="1"/>
    <col min="1288" max="1288" width="12.5703125" style="62" customWidth="1"/>
    <col min="1289" max="1289" width="13.42578125" style="62" customWidth="1"/>
    <col min="1290" max="1290" width="9.140625" style="62" bestFit="1" customWidth="1"/>
    <col min="1291" max="1291" width="12.28515625" style="62" customWidth="1"/>
    <col min="1292" max="1292" width="11.7109375" style="62" customWidth="1"/>
    <col min="1293" max="1293" width="10.5703125" style="62" customWidth="1"/>
    <col min="1294" max="1294" width="13.140625" style="62" customWidth="1"/>
    <col min="1295" max="1295" width="12.140625" style="62" customWidth="1"/>
    <col min="1296" max="1296" width="8.42578125" style="62" customWidth="1"/>
    <col min="1297" max="1297" width="10.140625" style="62" customWidth="1"/>
    <col min="1298" max="1298" width="10.7109375" style="62" customWidth="1"/>
    <col min="1299" max="1299" width="9.140625" style="62" bestFit="1" customWidth="1"/>
    <col min="1300" max="1300" width="10.28515625" style="62" customWidth="1"/>
    <col min="1301" max="1301" width="10.42578125" style="62" customWidth="1"/>
    <col min="1302" max="1302" width="8.140625" style="62" customWidth="1"/>
    <col min="1303" max="1303" width="11.85546875" style="62" bestFit="1" customWidth="1"/>
    <col min="1304" max="1304" width="10.5703125" style="62" customWidth="1"/>
    <col min="1305" max="1305" width="8.5703125" style="62" customWidth="1"/>
    <col min="1306" max="1306" width="10.42578125" style="62" customWidth="1"/>
    <col min="1307" max="1307" width="11.85546875" style="62" customWidth="1"/>
    <col min="1308" max="1308" width="9.85546875" style="62" bestFit="1" customWidth="1"/>
    <col min="1309" max="1535" width="9" style="62"/>
    <col min="1536" max="1536" width="5.5703125" style="62" customWidth="1"/>
    <col min="1537" max="1537" width="38" style="62" customWidth="1"/>
    <col min="1538" max="1538" width="12.140625" style="62" customWidth="1"/>
    <col min="1539" max="1539" width="9.28515625" style="62" customWidth="1"/>
    <col min="1540" max="1540" width="10.140625" style="62" customWidth="1"/>
    <col min="1541" max="1541" width="8.7109375" style="62" customWidth="1"/>
    <col min="1542" max="1542" width="9.28515625" style="62" customWidth="1"/>
    <col min="1543" max="1543" width="13.85546875" style="62" customWidth="1"/>
    <col min="1544" max="1544" width="12.5703125" style="62" customWidth="1"/>
    <col min="1545" max="1545" width="13.42578125" style="62" customWidth="1"/>
    <col min="1546" max="1546" width="9.140625" style="62" bestFit="1" customWidth="1"/>
    <col min="1547" max="1547" width="12.28515625" style="62" customWidth="1"/>
    <col min="1548" max="1548" width="11.7109375" style="62" customWidth="1"/>
    <col min="1549" max="1549" width="10.5703125" style="62" customWidth="1"/>
    <col min="1550" max="1550" width="13.140625" style="62" customWidth="1"/>
    <col min="1551" max="1551" width="12.140625" style="62" customWidth="1"/>
    <col min="1552" max="1552" width="8.42578125" style="62" customWidth="1"/>
    <col min="1553" max="1553" width="10.140625" style="62" customWidth="1"/>
    <col min="1554" max="1554" width="10.7109375" style="62" customWidth="1"/>
    <col min="1555" max="1555" width="9.140625" style="62" bestFit="1" customWidth="1"/>
    <col min="1556" max="1556" width="10.28515625" style="62" customWidth="1"/>
    <col min="1557" max="1557" width="10.42578125" style="62" customWidth="1"/>
    <col min="1558" max="1558" width="8.140625" style="62" customWidth="1"/>
    <col min="1559" max="1559" width="11.85546875" style="62" bestFit="1" customWidth="1"/>
    <col min="1560" max="1560" width="10.5703125" style="62" customWidth="1"/>
    <col min="1561" max="1561" width="8.5703125" style="62" customWidth="1"/>
    <col min="1562" max="1562" width="10.42578125" style="62" customWidth="1"/>
    <col min="1563" max="1563" width="11.85546875" style="62" customWidth="1"/>
    <col min="1564" max="1564" width="9.85546875" style="62" bestFit="1" customWidth="1"/>
    <col min="1565" max="1791" width="9" style="62"/>
    <col min="1792" max="1792" width="5.5703125" style="62" customWidth="1"/>
    <col min="1793" max="1793" width="38" style="62" customWidth="1"/>
    <col min="1794" max="1794" width="12.140625" style="62" customWidth="1"/>
    <col min="1795" max="1795" width="9.28515625" style="62" customWidth="1"/>
    <col min="1796" max="1796" width="10.140625" style="62" customWidth="1"/>
    <col min="1797" max="1797" width="8.7109375" style="62" customWidth="1"/>
    <col min="1798" max="1798" width="9.28515625" style="62" customWidth="1"/>
    <col min="1799" max="1799" width="13.85546875" style="62" customWidth="1"/>
    <col min="1800" max="1800" width="12.5703125" style="62" customWidth="1"/>
    <col min="1801" max="1801" width="13.42578125" style="62" customWidth="1"/>
    <col min="1802" max="1802" width="9.140625" style="62" bestFit="1" customWidth="1"/>
    <col min="1803" max="1803" width="12.28515625" style="62" customWidth="1"/>
    <col min="1804" max="1804" width="11.7109375" style="62" customWidth="1"/>
    <col min="1805" max="1805" width="10.5703125" style="62" customWidth="1"/>
    <col min="1806" max="1806" width="13.140625" style="62" customWidth="1"/>
    <col min="1807" max="1807" width="12.140625" style="62" customWidth="1"/>
    <col min="1808" max="1808" width="8.42578125" style="62" customWidth="1"/>
    <col min="1809" max="1809" width="10.140625" style="62" customWidth="1"/>
    <col min="1810" max="1810" width="10.7109375" style="62" customWidth="1"/>
    <col min="1811" max="1811" width="9.140625" style="62" bestFit="1" customWidth="1"/>
    <col min="1812" max="1812" width="10.28515625" style="62" customWidth="1"/>
    <col min="1813" max="1813" width="10.42578125" style="62" customWidth="1"/>
    <col min="1814" max="1814" width="8.140625" style="62" customWidth="1"/>
    <col min="1815" max="1815" width="11.85546875" style="62" bestFit="1" customWidth="1"/>
    <col min="1816" max="1816" width="10.5703125" style="62" customWidth="1"/>
    <col min="1817" max="1817" width="8.5703125" style="62" customWidth="1"/>
    <col min="1818" max="1818" width="10.42578125" style="62" customWidth="1"/>
    <col min="1819" max="1819" width="11.85546875" style="62" customWidth="1"/>
    <col min="1820" max="1820" width="9.85546875" style="62" bestFit="1" customWidth="1"/>
    <col min="1821" max="2047" width="9" style="62"/>
    <col min="2048" max="2048" width="5.5703125" style="62" customWidth="1"/>
    <col min="2049" max="2049" width="38" style="62" customWidth="1"/>
    <col min="2050" max="2050" width="12.140625" style="62" customWidth="1"/>
    <col min="2051" max="2051" width="9.28515625" style="62" customWidth="1"/>
    <col min="2052" max="2052" width="10.140625" style="62" customWidth="1"/>
    <col min="2053" max="2053" width="8.7109375" style="62" customWidth="1"/>
    <col min="2054" max="2054" width="9.28515625" style="62" customWidth="1"/>
    <col min="2055" max="2055" width="13.85546875" style="62" customWidth="1"/>
    <col min="2056" max="2056" width="12.5703125" style="62" customWidth="1"/>
    <col min="2057" max="2057" width="13.42578125" style="62" customWidth="1"/>
    <col min="2058" max="2058" width="9.140625" style="62" bestFit="1" customWidth="1"/>
    <col min="2059" max="2059" width="12.28515625" style="62" customWidth="1"/>
    <col min="2060" max="2060" width="11.7109375" style="62" customWidth="1"/>
    <col min="2061" max="2061" width="10.5703125" style="62" customWidth="1"/>
    <col min="2062" max="2062" width="13.140625" style="62" customWidth="1"/>
    <col min="2063" max="2063" width="12.140625" style="62" customWidth="1"/>
    <col min="2064" max="2064" width="8.42578125" style="62" customWidth="1"/>
    <col min="2065" max="2065" width="10.140625" style="62" customWidth="1"/>
    <col min="2066" max="2066" width="10.7109375" style="62" customWidth="1"/>
    <col min="2067" max="2067" width="9.140625" style="62" bestFit="1" customWidth="1"/>
    <col min="2068" max="2068" width="10.28515625" style="62" customWidth="1"/>
    <col min="2069" max="2069" width="10.42578125" style="62" customWidth="1"/>
    <col min="2070" max="2070" width="8.140625" style="62" customWidth="1"/>
    <col min="2071" max="2071" width="11.85546875" style="62" bestFit="1" customWidth="1"/>
    <col min="2072" max="2072" width="10.5703125" style="62" customWidth="1"/>
    <col min="2073" max="2073" width="8.5703125" style="62" customWidth="1"/>
    <col min="2074" max="2074" width="10.42578125" style="62" customWidth="1"/>
    <col min="2075" max="2075" width="11.85546875" style="62" customWidth="1"/>
    <col min="2076" max="2076" width="9.85546875" style="62" bestFit="1" customWidth="1"/>
    <col min="2077" max="2303" width="9" style="62"/>
    <col min="2304" max="2304" width="5.5703125" style="62" customWidth="1"/>
    <col min="2305" max="2305" width="38" style="62" customWidth="1"/>
    <col min="2306" max="2306" width="12.140625" style="62" customWidth="1"/>
    <col min="2307" max="2307" width="9.28515625" style="62" customWidth="1"/>
    <col min="2308" max="2308" width="10.140625" style="62" customWidth="1"/>
    <col min="2309" max="2309" width="8.7109375" style="62" customWidth="1"/>
    <col min="2310" max="2310" width="9.28515625" style="62" customWidth="1"/>
    <col min="2311" max="2311" width="13.85546875" style="62" customWidth="1"/>
    <col min="2312" max="2312" width="12.5703125" style="62" customWidth="1"/>
    <col min="2313" max="2313" width="13.42578125" style="62" customWidth="1"/>
    <col min="2314" max="2314" width="9.140625" style="62" bestFit="1" customWidth="1"/>
    <col min="2315" max="2315" width="12.28515625" style="62" customWidth="1"/>
    <col min="2316" max="2316" width="11.7109375" style="62" customWidth="1"/>
    <col min="2317" max="2317" width="10.5703125" style="62" customWidth="1"/>
    <col min="2318" max="2318" width="13.140625" style="62" customWidth="1"/>
    <col min="2319" max="2319" width="12.140625" style="62" customWidth="1"/>
    <col min="2320" max="2320" width="8.42578125" style="62" customWidth="1"/>
    <col min="2321" max="2321" width="10.140625" style="62" customWidth="1"/>
    <col min="2322" max="2322" width="10.7109375" style="62" customWidth="1"/>
    <col min="2323" max="2323" width="9.140625" style="62" bestFit="1" customWidth="1"/>
    <col min="2324" max="2324" width="10.28515625" style="62" customWidth="1"/>
    <col min="2325" max="2325" width="10.42578125" style="62" customWidth="1"/>
    <col min="2326" max="2326" width="8.140625" style="62" customWidth="1"/>
    <col min="2327" max="2327" width="11.85546875" style="62" bestFit="1" customWidth="1"/>
    <col min="2328" max="2328" width="10.5703125" style="62" customWidth="1"/>
    <col min="2329" max="2329" width="8.5703125" style="62" customWidth="1"/>
    <col min="2330" max="2330" width="10.42578125" style="62" customWidth="1"/>
    <col min="2331" max="2331" width="11.85546875" style="62" customWidth="1"/>
    <col min="2332" max="2332" width="9.85546875" style="62" bestFit="1" customWidth="1"/>
    <col min="2333" max="2559" width="9" style="62"/>
    <col min="2560" max="2560" width="5.5703125" style="62" customWidth="1"/>
    <col min="2561" max="2561" width="38" style="62" customWidth="1"/>
    <col min="2562" max="2562" width="12.140625" style="62" customWidth="1"/>
    <col min="2563" max="2563" width="9.28515625" style="62" customWidth="1"/>
    <col min="2564" max="2564" width="10.140625" style="62" customWidth="1"/>
    <col min="2565" max="2565" width="8.7109375" style="62" customWidth="1"/>
    <col min="2566" max="2566" width="9.28515625" style="62" customWidth="1"/>
    <col min="2567" max="2567" width="13.85546875" style="62" customWidth="1"/>
    <col min="2568" max="2568" width="12.5703125" style="62" customWidth="1"/>
    <col min="2569" max="2569" width="13.42578125" style="62" customWidth="1"/>
    <col min="2570" max="2570" width="9.140625" style="62" bestFit="1" customWidth="1"/>
    <col min="2571" max="2571" width="12.28515625" style="62" customWidth="1"/>
    <col min="2572" max="2572" width="11.7109375" style="62" customWidth="1"/>
    <col min="2573" max="2573" width="10.5703125" style="62" customWidth="1"/>
    <col min="2574" max="2574" width="13.140625" style="62" customWidth="1"/>
    <col min="2575" max="2575" width="12.140625" style="62" customWidth="1"/>
    <col min="2576" max="2576" width="8.42578125" style="62" customWidth="1"/>
    <col min="2577" max="2577" width="10.140625" style="62" customWidth="1"/>
    <col min="2578" max="2578" width="10.7109375" style="62" customWidth="1"/>
    <col min="2579" max="2579" width="9.140625" style="62" bestFit="1" customWidth="1"/>
    <col min="2580" max="2580" width="10.28515625" style="62" customWidth="1"/>
    <col min="2581" max="2581" width="10.42578125" style="62" customWidth="1"/>
    <col min="2582" max="2582" width="8.140625" style="62" customWidth="1"/>
    <col min="2583" max="2583" width="11.85546875" style="62" bestFit="1" customWidth="1"/>
    <col min="2584" max="2584" width="10.5703125" style="62" customWidth="1"/>
    <col min="2585" max="2585" width="8.5703125" style="62" customWidth="1"/>
    <col min="2586" max="2586" width="10.42578125" style="62" customWidth="1"/>
    <col min="2587" max="2587" width="11.85546875" style="62" customWidth="1"/>
    <col min="2588" max="2588" width="9.85546875" style="62" bestFit="1" customWidth="1"/>
    <col min="2589" max="2815" width="9" style="62"/>
    <col min="2816" max="2816" width="5.5703125" style="62" customWidth="1"/>
    <col min="2817" max="2817" width="38" style="62" customWidth="1"/>
    <col min="2818" max="2818" width="12.140625" style="62" customWidth="1"/>
    <col min="2819" max="2819" width="9.28515625" style="62" customWidth="1"/>
    <col min="2820" max="2820" width="10.140625" style="62" customWidth="1"/>
    <col min="2821" max="2821" width="8.7109375" style="62" customWidth="1"/>
    <col min="2822" max="2822" width="9.28515625" style="62" customWidth="1"/>
    <col min="2823" max="2823" width="13.85546875" style="62" customWidth="1"/>
    <col min="2824" max="2824" width="12.5703125" style="62" customWidth="1"/>
    <col min="2825" max="2825" width="13.42578125" style="62" customWidth="1"/>
    <col min="2826" max="2826" width="9.140625" style="62" bestFit="1" customWidth="1"/>
    <col min="2827" max="2827" width="12.28515625" style="62" customWidth="1"/>
    <col min="2828" max="2828" width="11.7109375" style="62" customWidth="1"/>
    <col min="2829" max="2829" width="10.5703125" style="62" customWidth="1"/>
    <col min="2830" max="2830" width="13.140625" style="62" customWidth="1"/>
    <col min="2831" max="2831" width="12.140625" style="62" customWidth="1"/>
    <col min="2832" max="2832" width="8.42578125" style="62" customWidth="1"/>
    <col min="2833" max="2833" width="10.140625" style="62" customWidth="1"/>
    <col min="2834" max="2834" width="10.7109375" style="62" customWidth="1"/>
    <col min="2835" max="2835" width="9.140625" style="62" bestFit="1" customWidth="1"/>
    <col min="2836" max="2836" width="10.28515625" style="62" customWidth="1"/>
    <col min="2837" max="2837" width="10.42578125" style="62" customWidth="1"/>
    <col min="2838" max="2838" width="8.140625" style="62" customWidth="1"/>
    <col min="2839" max="2839" width="11.85546875" style="62" bestFit="1" customWidth="1"/>
    <col min="2840" max="2840" width="10.5703125" style="62" customWidth="1"/>
    <col min="2841" max="2841" width="8.5703125" style="62" customWidth="1"/>
    <col min="2842" max="2842" width="10.42578125" style="62" customWidth="1"/>
    <col min="2843" max="2843" width="11.85546875" style="62" customWidth="1"/>
    <col min="2844" max="2844" width="9.85546875" style="62" bestFit="1" customWidth="1"/>
    <col min="2845" max="3071" width="9" style="62"/>
    <col min="3072" max="3072" width="5.5703125" style="62" customWidth="1"/>
    <col min="3073" max="3073" width="38" style="62" customWidth="1"/>
    <col min="3074" max="3074" width="12.140625" style="62" customWidth="1"/>
    <col min="3075" max="3075" width="9.28515625" style="62" customWidth="1"/>
    <col min="3076" max="3076" width="10.140625" style="62" customWidth="1"/>
    <col min="3077" max="3077" width="8.7109375" style="62" customWidth="1"/>
    <col min="3078" max="3078" width="9.28515625" style="62" customWidth="1"/>
    <col min="3079" max="3079" width="13.85546875" style="62" customWidth="1"/>
    <col min="3080" max="3080" width="12.5703125" style="62" customWidth="1"/>
    <col min="3081" max="3081" width="13.42578125" style="62" customWidth="1"/>
    <col min="3082" max="3082" width="9.140625" style="62" bestFit="1" customWidth="1"/>
    <col min="3083" max="3083" width="12.28515625" style="62" customWidth="1"/>
    <col min="3084" max="3084" width="11.7109375" style="62" customWidth="1"/>
    <col min="3085" max="3085" width="10.5703125" style="62" customWidth="1"/>
    <col min="3086" max="3086" width="13.140625" style="62" customWidth="1"/>
    <col min="3087" max="3087" width="12.140625" style="62" customWidth="1"/>
    <col min="3088" max="3088" width="8.42578125" style="62" customWidth="1"/>
    <col min="3089" max="3089" width="10.140625" style="62" customWidth="1"/>
    <col min="3090" max="3090" width="10.7109375" style="62" customWidth="1"/>
    <col min="3091" max="3091" width="9.140625" style="62" bestFit="1" customWidth="1"/>
    <col min="3092" max="3092" width="10.28515625" style="62" customWidth="1"/>
    <col min="3093" max="3093" width="10.42578125" style="62" customWidth="1"/>
    <col min="3094" max="3094" width="8.140625" style="62" customWidth="1"/>
    <col min="3095" max="3095" width="11.85546875" style="62" bestFit="1" customWidth="1"/>
    <col min="3096" max="3096" width="10.5703125" style="62" customWidth="1"/>
    <col min="3097" max="3097" width="8.5703125" style="62" customWidth="1"/>
    <col min="3098" max="3098" width="10.42578125" style="62" customWidth="1"/>
    <col min="3099" max="3099" width="11.85546875" style="62" customWidth="1"/>
    <col min="3100" max="3100" width="9.85546875" style="62" bestFit="1" customWidth="1"/>
    <col min="3101" max="3327" width="9" style="62"/>
    <col min="3328" max="3328" width="5.5703125" style="62" customWidth="1"/>
    <col min="3329" max="3329" width="38" style="62" customWidth="1"/>
    <col min="3330" max="3330" width="12.140625" style="62" customWidth="1"/>
    <col min="3331" max="3331" width="9.28515625" style="62" customWidth="1"/>
    <col min="3332" max="3332" width="10.140625" style="62" customWidth="1"/>
    <col min="3333" max="3333" width="8.7109375" style="62" customWidth="1"/>
    <col min="3334" max="3334" width="9.28515625" style="62" customWidth="1"/>
    <col min="3335" max="3335" width="13.85546875" style="62" customWidth="1"/>
    <col min="3336" max="3336" width="12.5703125" style="62" customWidth="1"/>
    <col min="3337" max="3337" width="13.42578125" style="62" customWidth="1"/>
    <col min="3338" max="3338" width="9.140625" style="62" bestFit="1" customWidth="1"/>
    <col min="3339" max="3339" width="12.28515625" style="62" customWidth="1"/>
    <col min="3340" max="3340" width="11.7109375" style="62" customWidth="1"/>
    <col min="3341" max="3341" width="10.5703125" style="62" customWidth="1"/>
    <col min="3342" max="3342" width="13.140625" style="62" customWidth="1"/>
    <col min="3343" max="3343" width="12.140625" style="62" customWidth="1"/>
    <col min="3344" max="3344" width="8.42578125" style="62" customWidth="1"/>
    <col min="3345" max="3345" width="10.140625" style="62" customWidth="1"/>
    <col min="3346" max="3346" width="10.7109375" style="62" customWidth="1"/>
    <col min="3347" max="3347" width="9.140625" style="62" bestFit="1" customWidth="1"/>
    <col min="3348" max="3348" width="10.28515625" style="62" customWidth="1"/>
    <col min="3349" max="3349" width="10.42578125" style="62" customWidth="1"/>
    <col min="3350" max="3350" width="8.140625" style="62" customWidth="1"/>
    <col min="3351" max="3351" width="11.85546875" style="62" bestFit="1" customWidth="1"/>
    <col min="3352" max="3352" width="10.5703125" style="62" customWidth="1"/>
    <col min="3353" max="3353" width="8.5703125" style="62" customWidth="1"/>
    <col min="3354" max="3354" width="10.42578125" style="62" customWidth="1"/>
    <col min="3355" max="3355" width="11.85546875" style="62" customWidth="1"/>
    <col min="3356" max="3356" width="9.85546875" style="62" bestFit="1" customWidth="1"/>
    <col min="3357" max="3583" width="9" style="62"/>
    <col min="3584" max="3584" width="5.5703125" style="62" customWidth="1"/>
    <col min="3585" max="3585" width="38" style="62" customWidth="1"/>
    <col min="3586" max="3586" width="12.140625" style="62" customWidth="1"/>
    <col min="3587" max="3587" width="9.28515625" style="62" customWidth="1"/>
    <col min="3588" max="3588" width="10.140625" style="62" customWidth="1"/>
    <col min="3589" max="3589" width="8.7109375" style="62" customWidth="1"/>
    <col min="3590" max="3590" width="9.28515625" style="62" customWidth="1"/>
    <col min="3591" max="3591" width="13.85546875" style="62" customWidth="1"/>
    <col min="3592" max="3592" width="12.5703125" style="62" customWidth="1"/>
    <col min="3593" max="3593" width="13.42578125" style="62" customWidth="1"/>
    <col min="3594" max="3594" width="9.140625" style="62" bestFit="1" customWidth="1"/>
    <col min="3595" max="3595" width="12.28515625" style="62" customWidth="1"/>
    <col min="3596" max="3596" width="11.7109375" style="62" customWidth="1"/>
    <col min="3597" max="3597" width="10.5703125" style="62" customWidth="1"/>
    <col min="3598" max="3598" width="13.140625" style="62" customWidth="1"/>
    <col min="3599" max="3599" width="12.140625" style="62" customWidth="1"/>
    <col min="3600" max="3600" width="8.42578125" style="62" customWidth="1"/>
    <col min="3601" max="3601" width="10.140625" style="62" customWidth="1"/>
    <col min="3602" max="3602" width="10.7109375" style="62" customWidth="1"/>
    <col min="3603" max="3603" width="9.140625" style="62" bestFit="1" customWidth="1"/>
    <col min="3604" max="3604" width="10.28515625" style="62" customWidth="1"/>
    <col min="3605" max="3605" width="10.42578125" style="62" customWidth="1"/>
    <col min="3606" max="3606" width="8.140625" style="62" customWidth="1"/>
    <col min="3607" max="3607" width="11.85546875" style="62" bestFit="1" customWidth="1"/>
    <col min="3608" max="3608" width="10.5703125" style="62" customWidth="1"/>
    <col min="3609" max="3609" width="8.5703125" style="62" customWidth="1"/>
    <col min="3610" max="3610" width="10.42578125" style="62" customWidth="1"/>
    <col min="3611" max="3611" width="11.85546875" style="62" customWidth="1"/>
    <col min="3612" max="3612" width="9.85546875" style="62" bestFit="1" customWidth="1"/>
    <col min="3613" max="3839" width="9" style="62"/>
    <col min="3840" max="3840" width="5.5703125" style="62" customWidth="1"/>
    <col min="3841" max="3841" width="38" style="62" customWidth="1"/>
    <col min="3842" max="3842" width="12.140625" style="62" customWidth="1"/>
    <col min="3843" max="3843" width="9.28515625" style="62" customWidth="1"/>
    <col min="3844" max="3844" width="10.140625" style="62" customWidth="1"/>
    <col min="3845" max="3845" width="8.7109375" style="62" customWidth="1"/>
    <col min="3846" max="3846" width="9.28515625" style="62" customWidth="1"/>
    <col min="3847" max="3847" width="13.85546875" style="62" customWidth="1"/>
    <col min="3848" max="3848" width="12.5703125" style="62" customWidth="1"/>
    <col min="3849" max="3849" width="13.42578125" style="62" customWidth="1"/>
    <col min="3850" max="3850" width="9.140625" style="62" bestFit="1" customWidth="1"/>
    <col min="3851" max="3851" width="12.28515625" style="62" customWidth="1"/>
    <col min="3852" max="3852" width="11.7109375" style="62" customWidth="1"/>
    <col min="3853" max="3853" width="10.5703125" style="62" customWidth="1"/>
    <col min="3854" max="3854" width="13.140625" style="62" customWidth="1"/>
    <col min="3855" max="3855" width="12.140625" style="62" customWidth="1"/>
    <col min="3856" max="3856" width="8.42578125" style="62" customWidth="1"/>
    <col min="3857" max="3857" width="10.140625" style="62" customWidth="1"/>
    <col min="3858" max="3858" width="10.7109375" style="62" customWidth="1"/>
    <col min="3859" max="3859" width="9.140625" style="62" bestFit="1" customWidth="1"/>
    <col min="3860" max="3860" width="10.28515625" style="62" customWidth="1"/>
    <col min="3861" max="3861" width="10.42578125" style="62" customWidth="1"/>
    <col min="3862" max="3862" width="8.140625" style="62" customWidth="1"/>
    <col min="3863" max="3863" width="11.85546875" style="62" bestFit="1" customWidth="1"/>
    <col min="3864" max="3864" width="10.5703125" style="62" customWidth="1"/>
    <col min="3865" max="3865" width="8.5703125" style="62" customWidth="1"/>
    <col min="3866" max="3866" width="10.42578125" style="62" customWidth="1"/>
    <col min="3867" max="3867" width="11.85546875" style="62" customWidth="1"/>
    <col min="3868" max="3868" width="9.85546875" style="62" bestFit="1" customWidth="1"/>
    <col min="3869" max="4095" width="9" style="62"/>
    <col min="4096" max="4096" width="5.5703125" style="62" customWidth="1"/>
    <col min="4097" max="4097" width="38" style="62" customWidth="1"/>
    <col min="4098" max="4098" width="12.140625" style="62" customWidth="1"/>
    <col min="4099" max="4099" width="9.28515625" style="62" customWidth="1"/>
    <col min="4100" max="4100" width="10.140625" style="62" customWidth="1"/>
    <col min="4101" max="4101" width="8.7109375" style="62" customWidth="1"/>
    <col min="4102" max="4102" width="9.28515625" style="62" customWidth="1"/>
    <col min="4103" max="4103" width="13.85546875" style="62" customWidth="1"/>
    <col min="4104" max="4104" width="12.5703125" style="62" customWidth="1"/>
    <col min="4105" max="4105" width="13.42578125" style="62" customWidth="1"/>
    <col min="4106" max="4106" width="9.140625" style="62" bestFit="1" customWidth="1"/>
    <col min="4107" max="4107" width="12.28515625" style="62" customWidth="1"/>
    <col min="4108" max="4108" width="11.7109375" style="62" customWidth="1"/>
    <col min="4109" max="4109" width="10.5703125" style="62" customWidth="1"/>
    <col min="4110" max="4110" width="13.140625" style="62" customWidth="1"/>
    <col min="4111" max="4111" width="12.140625" style="62" customWidth="1"/>
    <col min="4112" max="4112" width="8.42578125" style="62" customWidth="1"/>
    <col min="4113" max="4113" width="10.140625" style="62" customWidth="1"/>
    <col min="4114" max="4114" width="10.7109375" style="62" customWidth="1"/>
    <col min="4115" max="4115" width="9.140625" style="62" bestFit="1" customWidth="1"/>
    <col min="4116" max="4116" width="10.28515625" style="62" customWidth="1"/>
    <col min="4117" max="4117" width="10.42578125" style="62" customWidth="1"/>
    <col min="4118" max="4118" width="8.140625" style="62" customWidth="1"/>
    <col min="4119" max="4119" width="11.85546875" style="62" bestFit="1" customWidth="1"/>
    <col min="4120" max="4120" width="10.5703125" style="62" customWidth="1"/>
    <col min="4121" max="4121" width="8.5703125" style="62" customWidth="1"/>
    <col min="4122" max="4122" width="10.42578125" style="62" customWidth="1"/>
    <col min="4123" max="4123" width="11.85546875" style="62" customWidth="1"/>
    <col min="4124" max="4124" width="9.85546875" style="62" bestFit="1" customWidth="1"/>
    <col min="4125" max="4351" width="9" style="62"/>
    <col min="4352" max="4352" width="5.5703125" style="62" customWidth="1"/>
    <col min="4353" max="4353" width="38" style="62" customWidth="1"/>
    <col min="4354" max="4354" width="12.140625" style="62" customWidth="1"/>
    <col min="4355" max="4355" width="9.28515625" style="62" customWidth="1"/>
    <col min="4356" max="4356" width="10.140625" style="62" customWidth="1"/>
    <col min="4357" max="4357" width="8.7109375" style="62" customWidth="1"/>
    <col min="4358" max="4358" width="9.28515625" style="62" customWidth="1"/>
    <col min="4359" max="4359" width="13.85546875" style="62" customWidth="1"/>
    <col min="4360" max="4360" width="12.5703125" style="62" customWidth="1"/>
    <col min="4361" max="4361" width="13.42578125" style="62" customWidth="1"/>
    <col min="4362" max="4362" width="9.140625" style="62" bestFit="1" customWidth="1"/>
    <col min="4363" max="4363" width="12.28515625" style="62" customWidth="1"/>
    <col min="4364" max="4364" width="11.7109375" style="62" customWidth="1"/>
    <col min="4365" max="4365" width="10.5703125" style="62" customWidth="1"/>
    <col min="4366" max="4366" width="13.140625" style="62" customWidth="1"/>
    <col min="4367" max="4367" width="12.140625" style="62" customWidth="1"/>
    <col min="4368" max="4368" width="8.42578125" style="62" customWidth="1"/>
    <col min="4369" max="4369" width="10.140625" style="62" customWidth="1"/>
    <col min="4370" max="4370" width="10.7109375" style="62" customWidth="1"/>
    <col min="4371" max="4371" width="9.140625" style="62" bestFit="1" customWidth="1"/>
    <col min="4372" max="4372" width="10.28515625" style="62" customWidth="1"/>
    <col min="4373" max="4373" width="10.42578125" style="62" customWidth="1"/>
    <col min="4374" max="4374" width="8.140625" style="62" customWidth="1"/>
    <col min="4375" max="4375" width="11.85546875" style="62" bestFit="1" customWidth="1"/>
    <col min="4376" max="4376" width="10.5703125" style="62" customWidth="1"/>
    <col min="4377" max="4377" width="8.5703125" style="62" customWidth="1"/>
    <col min="4378" max="4378" width="10.42578125" style="62" customWidth="1"/>
    <col min="4379" max="4379" width="11.85546875" style="62" customWidth="1"/>
    <col min="4380" max="4380" width="9.85546875" style="62" bestFit="1" customWidth="1"/>
    <col min="4381" max="4607" width="9" style="62"/>
    <col min="4608" max="4608" width="5.5703125" style="62" customWidth="1"/>
    <col min="4609" max="4609" width="38" style="62" customWidth="1"/>
    <col min="4610" max="4610" width="12.140625" style="62" customWidth="1"/>
    <col min="4611" max="4611" width="9.28515625" style="62" customWidth="1"/>
    <col min="4612" max="4612" width="10.140625" style="62" customWidth="1"/>
    <col min="4613" max="4613" width="8.7109375" style="62" customWidth="1"/>
    <col min="4614" max="4614" width="9.28515625" style="62" customWidth="1"/>
    <col min="4615" max="4615" width="13.85546875" style="62" customWidth="1"/>
    <col min="4616" max="4616" width="12.5703125" style="62" customWidth="1"/>
    <col min="4617" max="4617" width="13.42578125" style="62" customWidth="1"/>
    <col min="4618" max="4618" width="9.140625" style="62" bestFit="1" customWidth="1"/>
    <col min="4619" max="4619" width="12.28515625" style="62" customWidth="1"/>
    <col min="4620" max="4620" width="11.7109375" style="62" customWidth="1"/>
    <col min="4621" max="4621" width="10.5703125" style="62" customWidth="1"/>
    <col min="4622" max="4622" width="13.140625" style="62" customWidth="1"/>
    <col min="4623" max="4623" width="12.140625" style="62" customWidth="1"/>
    <col min="4624" max="4624" width="8.42578125" style="62" customWidth="1"/>
    <col min="4625" max="4625" width="10.140625" style="62" customWidth="1"/>
    <col min="4626" max="4626" width="10.7109375" style="62" customWidth="1"/>
    <col min="4627" max="4627" width="9.140625" style="62" bestFit="1" customWidth="1"/>
    <col min="4628" max="4628" width="10.28515625" style="62" customWidth="1"/>
    <col min="4629" max="4629" width="10.42578125" style="62" customWidth="1"/>
    <col min="4630" max="4630" width="8.140625" style="62" customWidth="1"/>
    <col min="4631" max="4631" width="11.85546875" style="62" bestFit="1" customWidth="1"/>
    <col min="4632" max="4632" width="10.5703125" style="62" customWidth="1"/>
    <col min="4633" max="4633" width="8.5703125" style="62" customWidth="1"/>
    <col min="4634" max="4634" width="10.42578125" style="62" customWidth="1"/>
    <col min="4635" max="4635" width="11.85546875" style="62" customWidth="1"/>
    <col min="4636" max="4636" width="9.85546875" style="62" bestFit="1" customWidth="1"/>
    <col min="4637" max="4863" width="9" style="62"/>
    <col min="4864" max="4864" width="5.5703125" style="62" customWidth="1"/>
    <col min="4865" max="4865" width="38" style="62" customWidth="1"/>
    <col min="4866" max="4866" width="12.140625" style="62" customWidth="1"/>
    <col min="4867" max="4867" width="9.28515625" style="62" customWidth="1"/>
    <col min="4868" max="4868" width="10.140625" style="62" customWidth="1"/>
    <col min="4869" max="4869" width="8.7109375" style="62" customWidth="1"/>
    <col min="4870" max="4870" width="9.28515625" style="62" customWidth="1"/>
    <col min="4871" max="4871" width="13.85546875" style="62" customWidth="1"/>
    <col min="4872" max="4872" width="12.5703125" style="62" customWidth="1"/>
    <col min="4873" max="4873" width="13.42578125" style="62" customWidth="1"/>
    <col min="4874" max="4874" width="9.140625" style="62" bestFit="1" customWidth="1"/>
    <col min="4875" max="4875" width="12.28515625" style="62" customWidth="1"/>
    <col min="4876" max="4876" width="11.7109375" style="62" customWidth="1"/>
    <col min="4877" max="4877" width="10.5703125" style="62" customWidth="1"/>
    <col min="4878" max="4878" width="13.140625" style="62" customWidth="1"/>
    <col min="4879" max="4879" width="12.140625" style="62" customWidth="1"/>
    <col min="4880" max="4880" width="8.42578125" style="62" customWidth="1"/>
    <col min="4881" max="4881" width="10.140625" style="62" customWidth="1"/>
    <col min="4882" max="4882" width="10.7109375" style="62" customWidth="1"/>
    <col min="4883" max="4883" width="9.140625" style="62" bestFit="1" customWidth="1"/>
    <col min="4884" max="4884" width="10.28515625" style="62" customWidth="1"/>
    <col min="4885" max="4885" width="10.42578125" style="62" customWidth="1"/>
    <col min="4886" max="4886" width="8.140625" style="62" customWidth="1"/>
    <col min="4887" max="4887" width="11.85546875" style="62" bestFit="1" customWidth="1"/>
    <col min="4888" max="4888" width="10.5703125" style="62" customWidth="1"/>
    <col min="4889" max="4889" width="8.5703125" style="62" customWidth="1"/>
    <col min="4890" max="4890" width="10.42578125" style="62" customWidth="1"/>
    <col min="4891" max="4891" width="11.85546875" style="62" customWidth="1"/>
    <col min="4892" max="4892" width="9.85546875" style="62" bestFit="1" customWidth="1"/>
    <col min="4893" max="5119" width="9" style="62"/>
    <col min="5120" max="5120" width="5.5703125" style="62" customWidth="1"/>
    <col min="5121" max="5121" width="38" style="62" customWidth="1"/>
    <col min="5122" max="5122" width="12.140625" style="62" customWidth="1"/>
    <col min="5123" max="5123" width="9.28515625" style="62" customWidth="1"/>
    <col min="5124" max="5124" width="10.140625" style="62" customWidth="1"/>
    <col min="5125" max="5125" width="8.7109375" style="62" customWidth="1"/>
    <col min="5126" max="5126" width="9.28515625" style="62" customWidth="1"/>
    <col min="5127" max="5127" width="13.85546875" style="62" customWidth="1"/>
    <col min="5128" max="5128" width="12.5703125" style="62" customWidth="1"/>
    <col min="5129" max="5129" width="13.42578125" style="62" customWidth="1"/>
    <col min="5130" max="5130" width="9.140625" style="62" bestFit="1" customWidth="1"/>
    <col min="5131" max="5131" width="12.28515625" style="62" customWidth="1"/>
    <col min="5132" max="5132" width="11.7109375" style="62" customWidth="1"/>
    <col min="5133" max="5133" width="10.5703125" style="62" customWidth="1"/>
    <col min="5134" max="5134" width="13.140625" style="62" customWidth="1"/>
    <col min="5135" max="5135" width="12.140625" style="62" customWidth="1"/>
    <col min="5136" max="5136" width="8.42578125" style="62" customWidth="1"/>
    <col min="5137" max="5137" width="10.140625" style="62" customWidth="1"/>
    <col min="5138" max="5138" width="10.7109375" style="62" customWidth="1"/>
    <col min="5139" max="5139" width="9.140625" style="62" bestFit="1" customWidth="1"/>
    <col min="5140" max="5140" width="10.28515625" style="62" customWidth="1"/>
    <col min="5141" max="5141" width="10.42578125" style="62" customWidth="1"/>
    <col min="5142" max="5142" width="8.140625" style="62" customWidth="1"/>
    <col min="5143" max="5143" width="11.85546875" style="62" bestFit="1" customWidth="1"/>
    <col min="5144" max="5144" width="10.5703125" style="62" customWidth="1"/>
    <col min="5145" max="5145" width="8.5703125" style="62" customWidth="1"/>
    <col min="5146" max="5146" width="10.42578125" style="62" customWidth="1"/>
    <col min="5147" max="5147" width="11.85546875" style="62" customWidth="1"/>
    <col min="5148" max="5148" width="9.85546875" style="62" bestFit="1" customWidth="1"/>
    <col min="5149" max="5375" width="9" style="62"/>
    <col min="5376" max="5376" width="5.5703125" style="62" customWidth="1"/>
    <col min="5377" max="5377" width="38" style="62" customWidth="1"/>
    <col min="5378" max="5378" width="12.140625" style="62" customWidth="1"/>
    <col min="5379" max="5379" width="9.28515625" style="62" customWidth="1"/>
    <col min="5380" max="5380" width="10.140625" style="62" customWidth="1"/>
    <col min="5381" max="5381" width="8.7109375" style="62" customWidth="1"/>
    <col min="5382" max="5382" width="9.28515625" style="62" customWidth="1"/>
    <col min="5383" max="5383" width="13.85546875" style="62" customWidth="1"/>
    <col min="5384" max="5384" width="12.5703125" style="62" customWidth="1"/>
    <col min="5385" max="5385" width="13.42578125" style="62" customWidth="1"/>
    <col min="5386" max="5386" width="9.140625" style="62" bestFit="1" customWidth="1"/>
    <col min="5387" max="5387" width="12.28515625" style="62" customWidth="1"/>
    <col min="5388" max="5388" width="11.7109375" style="62" customWidth="1"/>
    <col min="5389" max="5389" width="10.5703125" style="62" customWidth="1"/>
    <col min="5390" max="5390" width="13.140625" style="62" customWidth="1"/>
    <col min="5391" max="5391" width="12.140625" style="62" customWidth="1"/>
    <col min="5392" max="5392" width="8.42578125" style="62" customWidth="1"/>
    <col min="5393" max="5393" width="10.140625" style="62" customWidth="1"/>
    <col min="5394" max="5394" width="10.7109375" style="62" customWidth="1"/>
    <col min="5395" max="5395" width="9.140625" style="62" bestFit="1" customWidth="1"/>
    <col min="5396" max="5396" width="10.28515625" style="62" customWidth="1"/>
    <col min="5397" max="5397" width="10.42578125" style="62" customWidth="1"/>
    <col min="5398" max="5398" width="8.140625" style="62" customWidth="1"/>
    <col min="5399" max="5399" width="11.85546875" style="62" bestFit="1" customWidth="1"/>
    <col min="5400" max="5400" width="10.5703125" style="62" customWidth="1"/>
    <col min="5401" max="5401" width="8.5703125" style="62" customWidth="1"/>
    <col min="5402" max="5402" width="10.42578125" style="62" customWidth="1"/>
    <col min="5403" max="5403" width="11.85546875" style="62" customWidth="1"/>
    <col min="5404" max="5404" width="9.85546875" style="62" bestFit="1" customWidth="1"/>
    <col min="5405" max="5631" width="9" style="62"/>
    <col min="5632" max="5632" width="5.5703125" style="62" customWidth="1"/>
    <col min="5633" max="5633" width="38" style="62" customWidth="1"/>
    <col min="5634" max="5634" width="12.140625" style="62" customWidth="1"/>
    <col min="5635" max="5635" width="9.28515625" style="62" customWidth="1"/>
    <col min="5636" max="5636" width="10.140625" style="62" customWidth="1"/>
    <col min="5637" max="5637" width="8.7109375" style="62" customWidth="1"/>
    <col min="5638" max="5638" width="9.28515625" style="62" customWidth="1"/>
    <col min="5639" max="5639" width="13.85546875" style="62" customWidth="1"/>
    <col min="5640" max="5640" width="12.5703125" style="62" customWidth="1"/>
    <col min="5641" max="5641" width="13.42578125" style="62" customWidth="1"/>
    <col min="5642" max="5642" width="9.140625" style="62" bestFit="1" customWidth="1"/>
    <col min="5643" max="5643" width="12.28515625" style="62" customWidth="1"/>
    <col min="5644" max="5644" width="11.7109375" style="62" customWidth="1"/>
    <col min="5645" max="5645" width="10.5703125" style="62" customWidth="1"/>
    <col min="5646" max="5646" width="13.140625" style="62" customWidth="1"/>
    <col min="5647" max="5647" width="12.140625" style="62" customWidth="1"/>
    <col min="5648" max="5648" width="8.42578125" style="62" customWidth="1"/>
    <col min="5649" max="5649" width="10.140625" style="62" customWidth="1"/>
    <col min="5650" max="5650" width="10.7109375" style="62" customWidth="1"/>
    <col min="5651" max="5651" width="9.140625" style="62" bestFit="1" customWidth="1"/>
    <col min="5652" max="5652" width="10.28515625" style="62" customWidth="1"/>
    <col min="5653" max="5653" width="10.42578125" style="62" customWidth="1"/>
    <col min="5654" max="5654" width="8.140625" style="62" customWidth="1"/>
    <col min="5655" max="5655" width="11.85546875" style="62" bestFit="1" customWidth="1"/>
    <col min="5656" max="5656" width="10.5703125" style="62" customWidth="1"/>
    <col min="5657" max="5657" width="8.5703125" style="62" customWidth="1"/>
    <col min="5658" max="5658" width="10.42578125" style="62" customWidth="1"/>
    <col min="5659" max="5659" width="11.85546875" style="62" customWidth="1"/>
    <col min="5660" max="5660" width="9.85546875" style="62" bestFit="1" customWidth="1"/>
    <col min="5661" max="5887" width="9" style="62"/>
    <col min="5888" max="5888" width="5.5703125" style="62" customWidth="1"/>
    <col min="5889" max="5889" width="38" style="62" customWidth="1"/>
    <col min="5890" max="5890" width="12.140625" style="62" customWidth="1"/>
    <col min="5891" max="5891" width="9.28515625" style="62" customWidth="1"/>
    <col min="5892" max="5892" width="10.140625" style="62" customWidth="1"/>
    <col min="5893" max="5893" width="8.7109375" style="62" customWidth="1"/>
    <col min="5894" max="5894" width="9.28515625" style="62" customWidth="1"/>
    <col min="5895" max="5895" width="13.85546875" style="62" customWidth="1"/>
    <col min="5896" max="5896" width="12.5703125" style="62" customWidth="1"/>
    <col min="5897" max="5897" width="13.42578125" style="62" customWidth="1"/>
    <col min="5898" max="5898" width="9.140625" style="62" bestFit="1" customWidth="1"/>
    <col min="5899" max="5899" width="12.28515625" style="62" customWidth="1"/>
    <col min="5900" max="5900" width="11.7109375" style="62" customWidth="1"/>
    <col min="5901" max="5901" width="10.5703125" style="62" customWidth="1"/>
    <col min="5902" max="5902" width="13.140625" style="62" customWidth="1"/>
    <col min="5903" max="5903" width="12.140625" style="62" customWidth="1"/>
    <col min="5904" max="5904" width="8.42578125" style="62" customWidth="1"/>
    <col min="5905" max="5905" width="10.140625" style="62" customWidth="1"/>
    <col min="5906" max="5906" width="10.7109375" style="62" customWidth="1"/>
    <col min="5907" max="5907" width="9.140625" style="62" bestFit="1" customWidth="1"/>
    <col min="5908" max="5908" width="10.28515625" style="62" customWidth="1"/>
    <col min="5909" max="5909" width="10.42578125" style="62" customWidth="1"/>
    <col min="5910" max="5910" width="8.140625" style="62" customWidth="1"/>
    <col min="5911" max="5911" width="11.85546875" style="62" bestFit="1" customWidth="1"/>
    <col min="5912" max="5912" width="10.5703125" style="62" customWidth="1"/>
    <col min="5913" max="5913" width="8.5703125" style="62" customWidth="1"/>
    <col min="5914" max="5914" width="10.42578125" style="62" customWidth="1"/>
    <col min="5915" max="5915" width="11.85546875" style="62" customWidth="1"/>
    <col min="5916" max="5916" width="9.85546875" style="62" bestFit="1" customWidth="1"/>
    <col min="5917" max="6143" width="9" style="62"/>
    <col min="6144" max="6144" width="5.5703125" style="62" customWidth="1"/>
    <col min="6145" max="6145" width="38" style="62" customWidth="1"/>
    <col min="6146" max="6146" width="12.140625" style="62" customWidth="1"/>
    <col min="6147" max="6147" width="9.28515625" style="62" customWidth="1"/>
    <col min="6148" max="6148" width="10.140625" style="62" customWidth="1"/>
    <col min="6149" max="6149" width="8.7109375" style="62" customWidth="1"/>
    <col min="6150" max="6150" width="9.28515625" style="62" customWidth="1"/>
    <col min="6151" max="6151" width="13.85546875" style="62" customWidth="1"/>
    <col min="6152" max="6152" width="12.5703125" style="62" customWidth="1"/>
    <col min="6153" max="6153" width="13.42578125" style="62" customWidth="1"/>
    <col min="6154" max="6154" width="9.140625" style="62" bestFit="1" customWidth="1"/>
    <col min="6155" max="6155" width="12.28515625" style="62" customWidth="1"/>
    <col min="6156" max="6156" width="11.7109375" style="62" customWidth="1"/>
    <col min="6157" max="6157" width="10.5703125" style="62" customWidth="1"/>
    <col min="6158" max="6158" width="13.140625" style="62" customWidth="1"/>
    <col min="6159" max="6159" width="12.140625" style="62" customWidth="1"/>
    <col min="6160" max="6160" width="8.42578125" style="62" customWidth="1"/>
    <col min="6161" max="6161" width="10.140625" style="62" customWidth="1"/>
    <col min="6162" max="6162" width="10.7109375" style="62" customWidth="1"/>
    <col min="6163" max="6163" width="9.140625" style="62" bestFit="1" customWidth="1"/>
    <col min="6164" max="6164" width="10.28515625" style="62" customWidth="1"/>
    <col min="6165" max="6165" width="10.42578125" style="62" customWidth="1"/>
    <col min="6166" max="6166" width="8.140625" style="62" customWidth="1"/>
    <col min="6167" max="6167" width="11.85546875" style="62" bestFit="1" customWidth="1"/>
    <col min="6168" max="6168" width="10.5703125" style="62" customWidth="1"/>
    <col min="6169" max="6169" width="8.5703125" style="62" customWidth="1"/>
    <col min="6170" max="6170" width="10.42578125" style="62" customWidth="1"/>
    <col min="6171" max="6171" width="11.85546875" style="62" customWidth="1"/>
    <col min="6172" max="6172" width="9.85546875" style="62" bestFit="1" customWidth="1"/>
    <col min="6173" max="6399" width="9" style="62"/>
    <col min="6400" max="6400" width="5.5703125" style="62" customWidth="1"/>
    <col min="6401" max="6401" width="38" style="62" customWidth="1"/>
    <col min="6402" max="6402" width="12.140625" style="62" customWidth="1"/>
    <col min="6403" max="6403" width="9.28515625" style="62" customWidth="1"/>
    <col min="6404" max="6404" width="10.140625" style="62" customWidth="1"/>
    <col min="6405" max="6405" width="8.7109375" style="62" customWidth="1"/>
    <col min="6406" max="6406" width="9.28515625" style="62" customWidth="1"/>
    <col min="6407" max="6407" width="13.85546875" style="62" customWidth="1"/>
    <col min="6408" max="6408" width="12.5703125" style="62" customWidth="1"/>
    <col min="6409" max="6409" width="13.42578125" style="62" customWidth="1"/>
    <col min="6410" max="6410" width="9.140625" style="62" bestFit="1" customWidth="1"/>
    <col min="6411" max="6411" width="12.28515625" style="62" customWidth="1"/>
    <col min="6412" max="6412" width="11.7109375" style="62" customWidth="1"/>
    <col min="6413" max="6413" width="10.5703125" style="62" customWidth="1"/>
    <col min="6414" max="6414" width="13.140625" style="62" customWidth="1"/>
    <col min="6415" max="6415" width="12.140625" style="62" customWidth="1"/>
    <col min="6416" max="6416" width="8.42578125" style="62" customWidth="1"/>
    <col min="6417" max="6417" width="10.140625" style="62" customWidth="1"/>
    <col min="6418" max="6418" width="10.7109375" style="62" customWidth="1"/>
    <col min="6419" max="6419" width="9.140625" style="62" bestFit="1" customWidth="1"/>
    <col min="6420" max="6420" width="10.28515625" style="62" customWidth="1"/>
    <col min="6421" max="6421" width="10.42578125" style="62" customWidth="1"/>
    <col min="6422" max="6422" width="8.140625" style="62" customWidth="1"/>
    <col min="6423" max="6423" width="11.85546875" style="62" bestFit="1" customWidth="1"/>
    <col min="6424" max="6424" width="10.5703125" style="62" customWidth="1"/>
    <col min="6425" max="6425" width="8.5703125" style="62" customWidth="1"/>
    <col min="6426" max="6426" width="10.42578125" style="62" customWidth="1"/>
    <col min="6427" max="6427" width="11.85546875" style="62" customWidth="1"/>
    <col min="6428" max="6428" width="9.85546875" style="62" bestFit="1" customWidth="1"/>
    <col min="6429" max="6655" width="9" style="62"/>
    <col min="6656" max="6656" width="5.5703125" style="62" customWidth="1"/>
    <col min="6657" max="6657" width="38" style="62" customWidth="1"/>
    <col min="6658" max="6658" width="12.140625" style="62" customWidth="1"/>
    <col min="6659" max="6659" width="9.28515625" style="62" customWidth="1"/>
    <col min="6660" max="6660" width="10.140625" style="62" customWidth="1"/>
    <col min="6661" max="6661" width="8.7109375" style="62" customWidth="1"/>
    <col min="6662" max="6662" width="9.28515625" style="62" customWidth="1"/>
    <col min="6663" max="6663" width="13.85546875" style="62" customWidth="1"/>
    <col min="6664" max="6664" width="12.5703125" style="62" customWidth="1"/>
    <col min="6665" max="6665" width="13.42578125" style="62" customWidth="1"/>
    <col min="6666" max="6666" width="9.140625" style="62" bestFit="1" customWidth="1"/>
    <col min="6667" max="6667" width="12.28515625" style="62" customWidth="1"/>
    <col min="6668" max="6668" width="11.7109375" style="62" customWidth="1"/>
    <col min="6669" max="6669" width="10.5703125" style="62" customWidth="1"/>
    <col min="6670" max="6670" width="13.140625" style="62" customWidth="1"/>
    <col min="6671" max="6671" width="12.140625" style="62" customWidth="1"/>
    <col min="6672" max="6672" width="8.42578125" style="62" customWidth="1"/>
    <col min="6673" max="6673" width="10.140625" style="62" customWidth="1"/>
    <col min="6674" max="6674" width="10.7109375" style="62" customWidth="1"/>
    <col min="6675" max="6675" width="9.140625" style="62" bestFit="1" customWidth="1"/>
    <col min="6676" max="6676" width="10.28515625" style="62" customWidth="1"/>
    <col min="6677" max="6677" width="10.42578125" style="62" customWidth="1"/>
    <col min="6678" max="6678" width="8.140625" style="62" customWidth="1"/>
    <col min="6679" max="6679" width="11.85546875" style="62" bestFit="1" customWidth="1"/>
    <col min="6680" max="6680" width="10.5703125" style="62" customWidth="1"/>
    <col min="6681" max="6681" width="8.5703125" style="62" customWidth="1"/>
    <col min="6682" max="6682" width="10.42578125" style="62" customWidth="1"/>
    <col min="6683" max="6683" width="11.85546875" style="62" customWidth="1"/>
    <col min="6684" max="6684" width="9.85546875" style="62" bestFit="1" customWidth="1"/>
    <col min="6685" max="6911" width="9" style="62"/>
    <col min="6912" max="6912" width="5.5703125" style="62" customWidth="1"/>
    <col min="6913" max="6913" width="38" style="62" customWidth="1"/>
    <col min="6914" max="6914" width="12.140625" style="62" customWidth="1"/>
    <col min="6915" max="6915" width="9.28515625" style="62" customWidth="1"/>
    <col min="6916" max="6916" width="10.140625" style="62" customWidth="1"/>
    <col min="6917" max="6917" width="8.7109375" style="62" customWidth="1"/>
    <col min="6918" max="6918" width="9.28515625" style="62" customWidth="1"/>
    <col min="6919" max="6919" width="13.85546875" style="62" customWidth="1"/>
    <col min="6920" max="6920" width="12.5703125" style="62" customWidth="1"/>
    <col min="6921" max="6921" width="13.42578125" style="62" customWidth="1"/>
    <col min="6922" max="6922" width="9.140625" style="62" bestFit="1" customWidth="1"/>
    <col min="6923" max="6923" width="12.28515625" style="62" customWidth="1"/>
    <col min="6924" max="6924" width="11.7109375" style="62" customWidth="1"/>
    <col min="6925" max="6925" width="10.5703125" style="62" customWidth="1"/>
    <col min="6926" max="6926" width="13.140625" style="62" customWidth="1"/>
    <col min="6927" max="6927" width="12.140625" style="62" customWidth="1"/>
    <col min="6928" max="6928" width="8.42578125" style="62" customWidth="1"/>
    <col min="6929" max="6929" width="10.140625" style="62" customWidth="1"/>
    <col min="6930" max="6930" width="10.7109375" style="62" customWidth="1"/>
    <col min="6931" max="6931" width="9.140625" style="62" bestFit="1" customWidth="1"/>
    <col min="6932" max="6932" width="10.28515625" style="62" customWidth="1"/>
    <col min="6933" max="6933" width="10.42578125" style="62" customWidth="1"/>
    <col min="6934" max="6934" width="8.140625" style="62" customWidth="1"/>
    <col min="6935" max="6935" width="11.85546875" style="62" bestFit="1" customWidth="1"/>
    <col min="6936" max="6936" width="10.5703125" style="62" customWidth="1"/>
    <col min="6937" max="6937" width="8.5703125" style="62" customWidth="1"/>
    <col min="6938" max="6938" width="10.42578125" style="62" customWidth="1"/>
    <col min="6939" max="6939" width="11.85546875" style="62" customWidth="1"/>
    <col min="6940" max="6940" width="9.85546875" style="62" bestFit="1" customWidth="1"/>
    <col min="6941" max="7167" width="9" style="62"/>
    <col min="7168" max="7168" width="5.5703125" style="62" customWidth="1"/>
    <col min="7169" max="7169" width="38" style="62" customWidth="1"/>
    <col min="7170" max="7170" width="12.140625" style="62" customWidth="1"/>
    <col min="7171" max="7171" width="9.28515625" style="62" customWidth="1"/>
    <col min="7172" max="7172" width="10.140625" style="62" customWidth="1"/>
    <col min="7173" max="7173" width="8.7109375" style="62" customWidth="1"/>
    <col min="7174" max="7174" width="9.28515625" style="62" customWidth="1"/>
    <col min="7175" max="7175" width="13.85546875" style="62" customWidth="1"/>
    <col min="7176" max="7176" width="12.5703125" style="62" customWidth="1"/>
    <col min="7177" max="7177" width="13.42578125" style="62" customWidth="1"/>
    <col min="7178" max="7178" width="9.140625" style="62" bestFit="1" customWidth="1"/>
    <col min="7179" max="7179" width="12.28515625" style="62" customWidth="1"/>
    <col min="7180" max="7180" width="11.7109375" style="62" customWidth="1"/>
    <col min="7181" max="7181" width="10.5703125" style="62" customWidth="1"/>
    <col min="7182" max="7182" width="13.140625" style="62" customWidth="1"/>
    <col min="7183" max="7183" width="12.140625" style="62" customWidth="1"/>
    <col min="7184" max="7184" width="8.42578125" style="62" customWidth="1"/>
    <col min="7185" max="7185" width="10.140625" style="62" customWidth="1"/>
    <col min="7186" max="7186" width="10.7109375" style="62" customWidth="1"/>
    <col min="7187" max="7187" width="9.140625" style="62" bestFit="1" customWidth="1"/>
    <col min="7188" max="7188" width="10.28515625" style="62" customWidth="1"/>
    <col min="7189" max="7189" width="10.42578125" style="62" customWidth="1"/>
    <col min="7190" max="7190" width="8.140625" style="62" customWidth="1"/>
    <col min="7191" max="7191" width="11.85546875" style="62" bestFit="1" customWidth="1"/>
    <col min="7192" max="7192" width="10.5703125" style="62" customWidth="1"/>
    <col min="7193" max="7193" width="8.5703125" style="62" customWidth="1"/>
    <col min="7194" max="7194" width="10.42578125" style="62" customWidth="1"/>
    <col min="7195" max="7195" width="11.85546875" style="62" customWidth="1"/>
    <col min="7196" max="7196" width="9.85546875" style="62" bestFit="1" customWidth="1"/>
    <col min="7197" max="7423" width="9" style="62"/>
    <col min="7424" max="7424" width="5.5703125" style="62" customWidth="1"/>
    <col min="7425" max="7425" width="38" style="62" customWidth="1"/>
    <col min="7426" max="7426" width="12.140625" style="62" customWidth="1"/>
    <col min="7427" max="7427" width="9.28515625" style="62" customWidth="1"/>
    <col min="7428" max="7428" width="10.140625" style="62" customWidth="1"/>
    <col min="7429" max="7429" width="8.7109375" style="62" customWidth="1"/>
    <col min="7430" max="7430" width="9.28515625" style="62" customWidth="1"/>
    <col min="7431" max="7431" width="13.85546875" style="62" customWidth="1"/>
    <col min="7432" max="7432" width="12.5703125" style="62" customWidth="1"/>
    <col min="7433" max="7433" width="13.42578125" style="62" customWidth="1"/>
    <col min="7434" max="7434" width="9.140625" style="62" bestFit="1" customWidth="1"/>
    <col min="7435" max="7435" width="12.28515625" style="62" customWidth="1"/>
    <col min="7436" max="7436" width="11.7109375" style="62" customWidth="1"/>
    <col min="7437" max="7437" width="10.5703125" style="62" customWidth="1"/>
    <col min="7438" max="7438" width="13.140625" style="62" customWidth="1"/>
    <col min="7439" max="7439" width="12.140625" style="62" customWidth="1"/>
    <col min="7440" max="7440" width="8.42578125" style="62" customWidth="1"/>
    <col min="7441" max="7441" width="10.140625" style="62" customWidth="1"/>
    <col min="7442" max="7442" width="10.7109375" style="62" customWidth="1"/>
    <col min="7443" max="7443" width="9.140625" style="62" bestFit="1" customWidth="1"/>
    <col min="7444" max="7444" width="10.28515625" style="62" customWidth="1"/>
    <col min="7445" max="7445" width="10.42578125" style="62" customWidth="1"/>
    <col min="7446" max="7446" width="8.140625" style="62" customWidth="1"/>
    <col min="7447" max="7447" width="11.85546875" style="62" bestFit="1" customWidth="1"/>
    <col min="7448" max="7448" width="10.5703125" style="62" customWidth="1"/>
    <col min="7449" max="7449" width="8.5703125" style="62" customWidth="1"/>
    <col min="7450" max="7450" width="10.42578125" style="62" customWidth="1"/>
    <col min="7451" max="7451" width="11.85546875" style="62" customWidth="1"/>
    <col min="7452" max="7452" width="9.85546875" style="62" bestFit="1" customWidth="1"/>
    <col min="7453" max="7679" width="9" style="62"/>
    <col min="7680" max="7680" width="5.5703125" style="62" customWidth="1"/>
    <col min="7681" max="7681" width="38" style="62" customWidth="1"/>
    <col min="7682" max="7682" width="12.140625" style="62" customWidth="1"/>
    <col min="7683" max="7683" width="9.28515625" style="62" customWidth="1"/>
    <col min="7684" max="7684" width="10.140625" style="62" customWidth="1"/>
    <col min="7685" max="7685" width="8.7109375" style="62" customWidth="1"/>
    <col min="7686" max="7686" width="9.28515625" style="62" customWidth="1"/>
    <col min="7687" max="7687" width="13.85546875" style="62" customWidth="1"/>
    <col min="7688" max="7688" width="12.5703125" style="62" customWidth="1"/>
    <col min="7689" max="7689" width="13.42578125" style="62" customWidth="1"/>
    <col min="7690" max="7690" width="9.140625" style="62" bestFit="1" customWidth="1"/>
    <col min="7691" max="7691" width="12.28515625" style="62" customWidth="1"/>
    <col min="7692" max="7692" width="11.7109375" style="62" customWidth="1"/>
    <col min="7693" max="7693" width="10.5703125" style="62" customWidth="1"/>
    <col min="7694" max="7694" width="13.140625" style="62" customWidth="1"/>
    <col min="7695" max="7695" width="12.140625" style="62" customWidth="1"/>
    <col min="7696" max="7696" width="8.42578125" style="62" customWidth="1"/>
    <col min="7697" max="7697" width="10.140625" style="62" customWidth="1"/>
    <col min="7698" max="7698" width="10.7109375" style="62" customWidth="1"/>
    <col min="7699" max="7699" width="9.140625" style="62" bestFit="1" customWidth="1"/>
    <col min="7700" max="7700" width="10.28515625" style="62" customWidth="1"/>
    <col min="7701" max="7701" width="10.42578125" style="62" customWidth="1"/>
    <col min="7702" max="7702" width="8.140625" style="62" customWidth="1"/>
    <col min="7703" max="7703" width="11.85546875" style="62" bestFit="1" customWidth="1"/>
    <col min="7704" max="7704" width="10.5703125" style="62" customWidth="1"/>
    <col min="7705" max="7705" width="8.5703125" style="62" customWidth="1"/>
    <col min="7706" max="7706" width="10.42578125" style="62" customWidth="1"/>
    <col min="7707" max="7707" width="11.85546875" style="62" customWidth="1"/>
    <col min="7708" max="7708" width="9.85546875" style="62" bestFit="1" customWidth="1"/>
    <col min="7709" max="7935" width="9" style="62"/>
    <col min="7936" max="7936" width="5.5703125" style="62" customWidth="1"/>
    <col min="7937" max="7937" width="38" style="62" customWidth="1"/>
    <col min="7938" max="7938" width="12.140625" style="62" customWidth="1"/>
    <col min="7939" max="7939" width="9.28515625" style="62" customWidth="1"/>
    <col min="7940" max="7940" width="10.140625" style="62" customWidth="1"/>
    <col min="7941" max="7941" width="8.7109375" style="62" customWidth="1"/>
    <col min="7942" max="7942" width="9.28515625" style="62" customWidth="1"/>
    <col min="7943" max="7943" width="13.85546875" style="62" customWidth="1"/>
    <col min="7944" max="7944" width="12.5703125" style="62" customWidth="1"/>
    <col min="7945" max="7945" width="13.42578125" style="62" customWidth="1"/>
    <col min="7946" max="7946" width="9.140625" style="62" bestFit="1" customWidth="1"/>
    <col min="7947" max="7947" width="12.28515625" style="62" customWidth="1"/>
    <col min="7948" max="7948" width="11.7109375" style="62" customWidth="1"/>
    <col min="7949" max="7949" width="10.5703125" style="62" customWidth="1"/>
    <col min="7950" max="7950" width="13.140625" style="62" customWidth="1"/>
    <col min="7951" max="7951" width="12.140625" style="62" customWidth="1"/>
    <col min="7952" max="7952" width="8.42578125" style="62" customWidth="1"/>
    <col min="7953" max="7953" width="10.140625" style="62" customWidth="1"/>
    <col min="7954" max="7954" width="10.7109375" style="62" customWidth="1"/>
    <col min="7955" max="7955" width="9.140625" style="62" bestFit="1" customWidth="1"/>
    <col min="7956" max="7956" width="10.28515625" style="62" customWidth="1"/>
    <col min="7957" max="7957" width="10.42578125" style="62" customWidth="1"/>
    <col min="7958" max="7958" width="8.140625" style="62" customWidth="1"/>
    <col min="7959" max="7959" width="11.85546875" style="62" bestFit="1" customWidth="1"/>
    <col min="7960" max="7960" width="10.5703125" style="62" customWidth="1"/>
    <col min="7961" max="7961" width="8.5703125" style="62" customWidth="1"/>
    <col min="7962" max="7962" width="10.42578125" style="62" customWidth="1"/>
    <col min="7963" max="7963" width="11.85546875" style="62" customWidth="1"/>
    <col min="7964" max="7964" width="9.85546875" style="62" bestFit="1" customWidth="1"/>
    <col min="7965" max="8191" width="9" style="62"/>
    <col min="8192" max="8192" width="5.5703125" style="62" customWidth="1"/>
    <col min="8193" max="8193" width="38" style="62" customWidth="1"/>
    <col min="8194" max="8194" width="12.140625" style="62" customWidth="1"/>
    <col min="8195" max="8195" width="9.28515625" style="62" customWidth="1"/>
    <col min="8196" max="8196" width="10.140625" style="62" customWidth="1"/>
    <col min="8197" max="8197" width="8.7109375" style="62" customWidth="1"/>
    <col min="8198" max="8198" width="9.28515625" style="62" customWidth="1"/>
    <col min="8199" max="8199" width="13.85546875" style="62" customWidth="1"/>
    <col min="8200" max="8200" width="12.5703125" style="62" customWidth="1"/>
    <col min="8201" max="8201" width="13.42578125" style="62" customWidth="1"/>
    <col min="8202" max="8202" width="9.140625" style="62" bestFit="1" customWidth="1"/>
    <col min="8203" max="8203" width="12.28515625" style="62" customWidth="1"/>
    <col min="8204" max="8204" width="11.7109375" style="62" customWidth="1"/>
    <col min="8205" max="8205" width="10.5703125" style="62" customWidth="1"/>
    <col min="8206" max="8206" width="13.140625" style="62" customWidth="1"/>
    <col min="8207" max="8207" width="12.140625" style="62" customWidth="1"/>
    <col min="8208" max="8208" width="8.42578125" style="62" customWidth="1"/>
    <col min="8209" max="8209" width="10.140625" style="62" customWidth="1"/>
    <col min="8210" max="8210" width="10.7109375" style="62" customWidth="1"/>
    <col min="8211" max="8211" width="9.140625" style="62" bestFit="1" customWidth="1"/>
    <col min="8212" max="8212" width="10.28515625" style="62" customWidth="1"/>
    <col min="8213" max="8213" width="10.42578125" style="62" customWidth="1"/>
    <col min="8214" max="8214" width="8.140625" style="62" customWidth="1"/>
    <col min="8215" max="8215" width="11.85546875" style="62" bestFit="1" customWidth="1"/>
    <col min="8216" max="8216" width="10.5703125" style="62" customWidth="1"/>
    <col min="8217" max="8217" width="8.5703125" style="62" customWidth="1"/>
    <col min="8218" max="8218" width="10.42578125" style="62" customWidth="1"/>
    <col min="8219" max="8219" width="11.85546875" style="62" customWidth="1"/>
    <col min="8220" max="8220" width="9.85546875" style="62" bestFit="1" customWidth="1"/>
    <col min="8221" max="8447" width="9" style="62"/>
    <col min="8448" max="8448" width="5.5703125" style="62" customWidth="1"/>
    <col min="8449" max="8449" width="38" style="62" customWidth="1"/>
    <col min="8450" max="8450" width="12.140625" style="62" customWidth="1"/>
    <col min="8451" max="8451" width="9.28515625" style="62" customWidth="1"/>
    <col min="8452" max="8452" width="10.140625" style="62" customWidth="1"/>
    <col min="8453" max="8453" width="8.7109375" style="62" customWidth="1"/>
    <col min="8454" max="8454" width="9.28515625" style="62" customWidth="1"/>
    <col min="8455" max="8455" width="13.85546875" style="62" customWidth="1"/>
    <col min="8456" max="8456" width="12.5703125" style="62" customWidth="1"/>
    <col min="8457" max="8457" width="13.42578125" style="62" customWidth="1"/>
    <col min="8458" max="8458" width="9.140625" style="62" bestFit="1" customWidth="1"/>
    <col min="8459" max="8459" width="12.28515625" style="62" customWidth="1"/>
    <col min="8460" max="8460" width="11.7109375" style="62" customWidth="1"/>
    <col min="8461" max="8461" width="10.5703125" style="62" customWidth="1"/>
    <col min="8462" max="8462" width="13.140625" style="62" customWidth="1"/>
    <col min="8463" max="8463" width="12.140625" style="62" customWidth="1"/>
    <col min="8464" max="8464" width="8.42578125" style="62" customWidth="1"/>
    <col min="8465" max="8465" width="10.140625" style="62" customWidth="1"/>
    <col min="8466" max="8466" width="10.7109375" style="62" customWidth="1"/>
    <col min="8467" max="8467" width="9.140625" style="62" bestFit="1" customWidth="1"/>
    <col min="8468" max="8468" width="10.28515625" style="62" customWidth="1"/>
    <col min="8469" max="8469" width="10.42578125" style="62" customWidth="1"/>
    <col min="8470" max="8470" width="8.140625" style="62" customWidth="1"/>
    <col min="8471" max="8471" width="11.85546875" style="62" bestFit="1" customWidth="1"/>
    <col min="8472" max="8472" width="10.5703125" style="62" customWidth="1"/>
    <col min="8473" max="8473" width="8.5703125" style="62" customWidth="1"/>
    <col min="8474" max="8474" width="10.42578125" style="62" customWidth="1"/>
    <col min="8475" max="8475" width="11.85546875" style="62" customWidth="1"/>
    <col min="8476" max="8476" width="9.85546875" style="62" bestFit="1" customWidth="1"/>
    <col min="8477" max="8703" width="9" style="62"/>
    <col min="8704" max="8704" width="5.5703125" style="62" customWidth="1"/>
    <col min="8705" max="8705" width="38" style="62" customWidth="1"/>
    <col min="8706" max="8706" width="12.140625" style="62" customWidth="1"/>
    <col min="8707" max="8707" width="9.28515625" style="62" customWidth="1"/>
    <col min="8708" max="8708" width="10.140625" style="62" customWidth="1"/>
    <col min="8709" max="8709" width="8.7109375" style="62" customWidth="1"/>
    <col min="8710" max="8710" width="9.28515625" style="62" customWidth="1"/>
    <col min="8711" max="8711" width="13.85546875" style="62" customWidth="1"/>
    <col min="8712" max="8712" width="12.5703125" style="62" customWidth="1"/>
    <col min="8713" max="8713" width="13.42578125" style="62" customWidth="1"/>
    <col min="8714" max="8714" width="9.140625" style="62" bestFit="1" customWidth="1"/>
    <col min="8715" max="8715" width="12.28515625" style="62" customWidth="1"/>
    <col min="8716" max="8716" width="11.7109375" style="62" customWidth="1"/>
    <col min="8717" max="8717" width="10.5703125" style="62" customWidth="1"/>
    <col min="8718" max="8718" width="13.140625" style="62" customWidth="1"/>
    <col min="8719" max="8719" width="12.140625" style="62" customWidth="1"/>
    <col min="8720" max="8720" width="8.42578125" style="62" customWidth="1"/>
    <col min="8721" max="8721" width="10.140625" style="62" customWidth="1"/>
    <col min="8722" max="8722" width="10.7109375" style="62" customWidth="1"/>
    <col min="8723" max="8723" width="9.140625" style="62" bestFit="1" customWidth="1"/>
    <col min="8724" max="8724" width="10.28515625" style="62" customWidth="1"/>
    <col min="8725" max="8725" width="10.42578125" style="62" customWidth="1"/>
    <col min="8726" max="8726" width="8.140625" style="62" customWidth="1"/>
    <col min="8727" max="8727" width="11.85546875" style="62" bestFit="1" customWidth="1"/>
    <col min="8728" max="8728" width="10.5703125" style="62" customWidth="1"/>
    <col min="8729" max="8729" width="8.5703125" style="62" customWidth="1"/>
    <col min="8730" max="8730" width="10.42578125" style="62" customWidth="1"/>
    <col min="8731" max="8731" width="11.85546875" style="62" customWidth="1"/>
    <col min="8732" max="8732" width="9.85546875" style="62" bestFit="1" customWidth="1"/>
    <col min="8733" max="8959" width="9" style="62"/>
    <col min="8960" max="8960" width="5.5703125" style="62" customWidth="1"/>
    <col min="8961" max="8961" width="38" style="62" customWidth="1"/>
    <col min="8962" max="8962" width="12.140625" style="62" customWidth="1"/>
    <col min="8963" max="8963" width="9.28515625" style="62" customWidth="1"/>
    <col min="8964" max="8964" width="10.140625" style="62" customWidth="1"/>
    <col min="8965" max="8965" width="8.7109375" style="62" customWidth="1"/>
    <col min="8966" max="8966" width="9.28515625" style="62" customWidth="1"/>
    <col min="8967" max="8967" width="13.85546875" style="62" customWidth="1"/>
    <col min="8968" max="8968" width="12.5703125" style="62" customWidth="1"/>
    <col min="8969" max="8969" width="13.42578125" style="62" customWidth="1"/>
    <col min="8970" max="8970" width="9.140625" style="62" bestFit="1" customWidth="1"/>
    <col min="8971" max="8971" width="12.28515625" style="62" customWidth="1"/>
    <col min="8972" max="8972" width="11.7109375" style="62" customWidth="1"/>
    <col min="8973" max="8973" width="10.5703125" style="62" customWidth="1"/>
    <col min="8974" max="8974" width="13.140625" style="62" customWidth="1"/>
    <col min="8975" max="8975" width="12.140625" style="62" customWidth="1"/>
    <col min="8976" max="8976" width="8.42578125" style="62" customWidth="1"/>
    <col min="8977" max="8977" width="10.140625" style="62" customWidth="1"/>
    <col min="8978" max="8978" width="10.7109375" style="62" customWidth="1"/>
    <col min="8979" max="8979" width="9.140625" style="62" bestFit="1" customWidth="1"/>
    <col min="8980" max="8980" width="10.28515625" style="62" customWidth="1"/>
    <col min="8981" max="8981" width="10.42578125" style="62" customWidth="1"/>
    <col min="8982" max="8982" width="8.140625" style="62" customWidth="1"/>
    <col min="8983" max="8983" width="11.85546875" style="62" bestFit="1" customWidth="1"/>
    <col min="8984" max="8984" width="10.5703125" style="62" customWidth="1"/>
    <col min="8985" max="8985" width="8.5703125" style="62" customWidth="1"/>
    <col min="8986" max="8986" width="10.42578125" style="62" customWidth="1"/>
    <col min="8987" max="8987" width="11.85546875" style="62" customWidth="1"/>
    <col min="8988" max="8988" width="9.85546875" style="62" bestFit="1" customWidth="1"/>
    <col min="8989" max="9215" width="9" style="62"/>
    <col min="9216" max="9216" width="5.5703125" style="62" customWidth="1"/>
    <col min="9217" max="9217" width="38" style="62" customWidth="1"/>
    <col min="9218" max="9218" width="12.140625" style="62" customWidth="1"/>
    <col min="9219" max="9219" width="9.28515625" style="62" customWidth="1"/>
    <col min="9220" max="9220" width="10.140625" style="62" customWidth="1"/>
    <col min="9221" max="9221" width="8.7109375" style="62" customWidth="1"/>
    <col min="9222" max="9222" width="9.28515625" style="62" customWidth="1"/>
    <col min="9223" max="9223" width="13.85546875" style="62" customWidth="1"/>
    <col min="9224" max="9224" width="12.5703125" style="62" customWidth="1"/>
    <col min="9225" max="9225" width="13.42578125" style="62" customWidth="1"/>
    <col min="9226" max="9226" width="9.140625" style="62" bestFit="1" customWidth="1"/>
    <col min="9227" max="9227" width="12.28515625" style="62" customWidth="1"/>
    <col min="9228" max="9228" width="11.7109375" style="62" customWidth="1"/>
    <col min="9229" max="9229" width="10.5703125" style="62" customWidth="1"/>
    <col min="9230" max="9230" width="13.140625" style="62" customWidth="1"/>
    <col min="9231" max="9231" width="12.140625" style="62" customWidth="1"/>
    <col min="9232" max="9232" width="8.42578125" style="62" customWidth="1"/>
    <col min="9233" max="9233" width="10.140625" style="62" customWidth="1"/>
    <col min="9234" max="9234" width="10.7109375" style="62" customWidth="1"/>
    <col min="9235" max="9235" width="9.140625" style="62" bestFit="1" customWidth="1"/>
    <col min="9236" max="9236" width="10.28515625" style="62" customWidth="1"/>
    <col min="9237" max="9237" width="10.42578125" style="62" customWidth="1"/>
    <col min="9238" max="9238" width="8.140625" style="62" customWidth="1"/>
    <col min="9239" max="9239" width="11.85546875" style="62" bestFit="1" customWidth="1"/>
    <col min="9240" max="9240" width="10.5703125" style="62" customWidth="1"/>
    <col min="9241" max="9241" width="8.5703125" style="62" customWidth="1"/>
    <col min="9242" max="9242" width="10.42578125" style="62" customWidth="1"/>
    <col min="9243" max="9243" width="11.85546875" style="62" customWidth="1"/>
    <col min="9244" max="9244" width="9.85546875" style="62" bestFit="1" customWidth="1"/>
    <col min="9245" max="9471" width="9" style="62"/>
    <col min="9472" max="9472" width="5.5703125" style="62" customWidth="1"/>
    <col min="9473" max="9473" width="38" style="62" customWidth="1"/>
    <col min="9474" max="9474" width="12.140625" style="62" customWidth="1"/>
    <col min="9475" max="9475" width="9.28515625" style="62" customWidth="1"/>
    <col min="9476" max="9476" width="10.140625" style="62" customWidth="1"/>
    <col min="9477" max="9477" width="8.7109375" style="62" customWidth="1"/>
    <col min="9478" max="9478" width="9.28515625" style="62" customWidth="1"/>
    <col min="9479" max="9479" width="13.85546875" style="62" customWidth="1"/>
    <col min="9480" max="9480" width="12.5703125" style="62" customWidth="1"/>
    <col min="9481" max="9481" width="13.42578125" style="62" customWidth="1"/>
    <col min="9482" max="9482" width="9.140625" style="62" bestFit="1" customWidth="1"/>
    <col min="9483" max="9483" width="12.28515625" style="62" customWidth="1"/>
    <col min="9484" max="9484" width="11.7109375" style="62" customWidth="1"/>
    <col min="9485" max="9485" width="10.5703125" style="62" customWidth="1"/>
    <col min="9486" max="9486" width="13.140625" style="62" customWidth="1"/>
    <col min="9487" max="9487" width="12.140625" style="62" customWidth="1"/>
    <col min="9488" max="9488" width="8.42578125" style="62" customWidth="1"/>
    <col min="9489" max="9489" width="10.140625" style="62" customWidth="1"/>
    <col min="9490" max="9490" width="10.7109375" style="62" customWidth="1"/>
    <col min="9491" max="9491" width="9.140625" style="62" bestFit="1" customWidth="1"/>
    <col min="9492" max="9492" width="10.28515625" style="62" customWidth="1"/>
    <col min="9493" max="9493" width="10.42578125" style="62" customWidth="1"/>
    <col min="9494" max="9494" width="8.140625" style="62" customWidth="1"/>
    <col min="9495" max="9495" width="11.85546875" style="62" bestFit="1" customWidth="1"/>
    <col min="9496" max="9496" width="10.5703125" style="62" customWidth="1"/>
    <col min="9497" max="9497" width="8.5703125" style="62" customWidth="1"/>
    <col min="9498" max="9498" width="10.42578125" style="62" customWidth="1"/>
    <col min="9499" max="9499" width="11.85546875" style="62" customWidth="1"/>
    <col min="9500" max="9500" width="9.85546875" style="62" bestFit="1" customWidth="1"/>
    <col min="9501" max="9727" width="9" style="62"/>
    <col min="9728" max="9728" width="5.5703125" style="62" customWidth="1"/>
    <col min="9729" max="9729" width="38" style="62" customWidth="1"/>
    <col min="9730" max="9730" width="12.140625" style="62" customWidth="1"/>
    <col min="9731" max="9731" width="9.28515625" style="62" customWidth="1"/>
    <col min="9732" max="9732" width="10.140625" style="62" customWidth="1"/>
    <col min="9733" max="9733" width="8.7109375" style="62" customWidth="1"/>
    <col min="9734" max="9734" width="9.28515625" style="62" customWidth="1"/>
    <col min="9735" max="9735" width="13.85546875" style="62" customWidth="1"/>
    <col min="9736" max="9736" width="12.5703125" style="62" customWidth="1"/>
    <col min="9737" max="9737" width="13.42578125" style="62" customWidth="1"/>
    <col min="9738" max="9738" width="9.140625" style="62" bestFit="1" customWidth="1"/>
    <col min="9739" max="9739" width="12.28515625" style="62" customWidth="1"/>
    <col min="9740" max="9740" width="11.7109375" style="62" customWidth="1"/>
    <col min="9741" max="9741" width="10.5703125" style="62" customWidth="1"/>
    <col min="9742" max="9742" width="13.140625" style="62" customWidth="1"/>
    <col min="9743" max="9743" width="12.140625" style="62" customWidth="1"/>
    <col min="9744" max="9744" width="8.42578125" style="62" customWidth="1"/>
    <col min="9745" max="9745" width="10.140625" style="62" customWidth="1"/>
    <col min="9746" max="9746" width="10.7109375" style="62" customWidth="1"/>
    <col min="9747" max="9747" width="9.140625" style="62" bestFit="1" customWidth="1"/>
    <col min="9748" max="9748" width="10.28515625" style="62" customWidth="1"/>
    <col min="9749" max="9749" width="10.42578125" style="62" customWidth="1"/>
    <col min="9750" max="9750" width="8.140625" style="62" customWidth="1"/>
    <col min="9751" max="9751" width="11.85546875" style="62" bestFit="1" customWidth="1"/>
    <col min="9752" max="9752" width="10.5703125" style="62" customWidth="1"/>
    <col min="9753" max="9753" width="8.5703125" style="62" customWidth="1"/>
    <col min="9754" max="9754" width="10.42578125" style="62" customWidth="1"/>
    <col min="9755" max="9755" width="11.85546875" style="62" customWidth="1"/>
    <col min="9756" max="9756" width="9.85546875" style="62" bestFit="1" customWidth="1"/>
    <col min="9757" max="9983" width="9" style="62"/>
    <col min="9984" max="9984" width="5.5703125" style="62" customWidth="1"/>
    <col min="9985" max="9985" width="38" style="62" customWidth="1"/>
    <col min="9986" max="9986" width="12.140625" style="62" customWidth="1"/>
    <col min="9987" max="9987" width="9.28515625" style="62" customWidth="1"/>
    <col min="9988" max="9988" width="10.140625" style="62" customWidth="1"/>
    <col min="9989" max="9989" width="8.7109375" style="62" customWidth="1"/>
    <col min="9990" max="9990" width="9.28515625" style="62" customWidth="1"/>
    <col min="9991" max="9991" width="13.85546875" style="62" customWidth="1"/>
    <col min="9992" max="9992" width="12.5703125" style="62" customWidth="1"/>
    <col min="9993" max="9993" width="13.42578125" style="62" customWidth="1"/>
    <col min="9994" max="9994" width="9.140625" style="62" bestFit="1" customWidth="1"/>
    <col min="9995" max="9995" width="12.28515625" style="62" customWidth="1"/>
    <col min="9996" max="9996" width="11.7109375" style="62" customWidth="1"/>
    <col min="9997" max="9997" width="10.5703125" style="62" customWidth="1"/>
    <col min="9998" max="9998" width="13.140625" style="62" customWidth="1"/>
    <col min="9999" max="9999" width="12.140625" style="62" customWidth="1"/>
    <col min="10000" max="10000" width="8.42578125" style="62" customWidth="1"/>
    <col min="10001" max="10001" width="10.140625" style="62" customWidth="1"/>
    <col min="10002" max="10002" width="10.7109375" style="62" customWidth="1"/>
    <col min="10003" max="10003" width="9.140625" style="62" bestFit="1" customWidth="1"/>
    <col min="10004" max="10004" width="10.28515625" style="62" customWidth="1"/>
    <col min="10005" max="10005" width="10.42578125" style="62" customWidth="1"/>
    <col min="10006" max="10006" width="8.140625" style="62" customWidth="1"/>
    <col min="10007" max="10007" width="11.85546875" style="62" bestFit="1" customWidth="1"/>
    <col min="10008" max="10008" width="10.5703125" style="62" customWidth="1"/>
    <col min="10009" max="10009" width="8.5703125" style="62" customWidth="1"/>
    <col min="10010" max="10010" width="10.42578125" style="62" customWidth="1"/>
    <col min="10011" max="10011" width="11.85546875" style="62" customWidth="1"/>
    <col min="10012" max="10012" width="9.85546875" style="62" bestFit="1" customWidth="1"/>
    <col min="10013" max="10239" width="9" style="62"/>
    <col min="10240" max="10240" width="5.5703125" style="62" customWidth="1"/>
    <col min="10241" max="10241" width="38" style="62" customWidth="1"/>
    <col min="10242" max="10242" width="12.140625" style="62" customWidth="1"/>
    <col min="10243" max="10243" width="9.28515625" style="62" customWidth="1"/>
    <col min="10244" max="10244" width="10.140625" style="62" customWidth="1"/>
    <col min="10245" max="10245" width="8.7109375" style="62" customWidth="1"/>
    <col min="10246" max="10246" width="9.28515625" style="62" customWidth="1"/>
    <col min="10247" max="10247" width="13.85546875" style="62" customWidth="1"/>
    <col min="10248" max="10248" width="12.5703125" style="62" customWidth="1"/>
    <col min="10249" max="10249" width="13.42578125" style="62" customWidth="1"/>
    <col min="10250" max="10250" width="9.140625" style="62" bestFit="1" customWidth="1"/>
    <col min="10251" max="10251" width="12.28515625" style="62" customWidth="1"/>
    <col min="10252" max="10252" width="11.7109375" style="62" customWidth="1"/>
    <col min="10253" max="10253" width="10.5703125" style="62" customWidth="1"/>
    <col min="10254" max="10254" width="13.140625" style="62" customWidth="1"/>
    <col min="10255" max="10255" width="12.140625" style="62" customWidth="1"/>
    <col min="10256" max="10256" width="8.42578125" style="62" customWidth="1"/>
    <col min="10257" max="10257" width="10.140625" style="62" customWidth="1"/>
    <col min="10258" max="10258" width="10.7109375" style="62" customWidth="1"/>
    <col min="10259" max="10259" width="9.140625" style="62" bestFit="1" customWidth="1"/>
    <col min="10260" max="10260" width="10.28515625" style="62" customWidth="1"/>
    <col min="10261" max="10261" width="10.42578125" style="62" customWidth="1"/>
    <col min="10262" max="10262" width="8.140625" style="62" customWidth="1"/>
    <col min="10263" max="10263" width="11.85546875" style="62" bestFit="1" customWidth="1"/>
    <col min="10264" max="10264" width="10.5703125" style="62" customWidth="1"/>
    <col min="10265" max="10265" width="8.5703125" style="62" customWidth="1"/>
    <col min="10266" max="10266" width="10.42578125" style="62" customWidth="1"/>
    <col min="10267" max="10267" width="11.85546875" style="62" customWidth="1"/>
    <col min="10268" max="10268" width="9.85546875" style="62" bestFit="1" customWidth="1"/>
    <col min="10269" max="10495" width="9" style="62"/>
    <col min="10496" max="10496" width="5.5703125" style="62" customWidth="1"/>
    <col min="10497" max="10497" width="38" style="62" customWidth="1"/>
    <col min="10498" max="10498" width="12.140625" style="62" customWidth="1"/>
    <col min="10499" max="10499" width="9.28515625" style="62" customWidth="1"/>
    <col min="10500" max="10500" width="10.140625" style="62" customWidth="1"/>
    <col min="10501" max="10501" width="8.7109375" style="62" customWidth="1"/>
    <col min="10502" max="10502" width="9.28515625" style="62" customWidth="1"/>
    <col min="10503" max="10503" width="13.85546875" style="62" customWidth="1"/>
    <col min="10504" max="10504" width="12.5703125" style="62" customWidth="1"/>
    <col min="10505" max="10505" width="13.42578125" style="62" customWidth="1"/>
    <col min="10506" max="10506" width="9.140625" style="62" bestFit="1" customWidth="1"/>
    <col min="10507" max="10507" width="12.28515625" style="62" customWidth="1"/>
    <col min="10508" max="10508" width="11.7109375" style="62" customWidth="1"/>
    <col min="10509" max="10509" width="10.5703125" style="62" customWidth="1"/>
    <col min="10510" max="10510" width="13.140625" style="62" customWidth="1"/>
    <col min="10511" max="10511" width="12.140625" style="62" customWidth="1"/>
    <col min="10512" max="10512" width="8.42578125" style="62" customWidth="1"/>
    <col min="10513" max="10513" width="10.140625" style="62" customWidth="1"/>
    <col min="10514" max="10514" width="10.7109375" style="62" customWidth="1"/>
    <col min="10515" max="10515" width="9.140625" style="62" bestFit="1" customWidth="1"/>
    <col min="10516" max="10516" width="10.28515625" style="62" customWidth="1"/>
    <col min="10517" max="10517" width="10.42578125" style="62" customWidth="1"/>
    <col min="10518" max="10518" width="8.140625" style="62" customWidth="1"/>
    <col min="10519" max="10519" width="11.85546875" style="62" bestFit="1" customWidth="1"/>
    <col min="10520" max="10520" width="10.5703125" style="62" customWidth="1"/>
    <col min="10521" max="10521" width="8.5703125" style="62" customWidth="1"/>
    <col min="10522" max="10522" width="10.42578125" style="62" customWidth="1"/>
    <col min="10523" max="10523" width="11.85546875" style="62" customWidth="1"/>
    <col min="10524" max="10524" width="9.85546875" style="62" bestFit="1" customWidth="1"/>
    <col min="10525" max="10751" width="9" style="62"/>
    <col min="10752" max="10752" width="5.5703125" style="62" customWidth="1"/>
    <col min="10753" max="10753" width="38" style="62" customWidth="1"/>
    <col min="10754" max="10754" width="12.140625" style="62" customWidth="1"/>
    <col min="10755" max="10755" width="9.28515625" style="62" customWidth="1"/>
    <col min="10756" max="10756" width="10.140625" style="62" customWidth="1"/>
    <col min="10757" max="10757" width="8.7109375" style="62" customWidth="1"/>
    <col min="10758" max="10758" width="9.28515625" style="62" customWidth="1"/>
    <col min="10759" max="10759" width="13.85546875" style="62" customWidth="1"/>
    <col min="10760" max="10760" width="12.5703125" style="62" customWidth="1"/>
    <col min="10761" max="10761" width="13.42578125" style="62" customWidth="1"/>
    <col min="10762" max="10762" width="9.140625" style="62" bestFit="1" customWidth="1"/>
    <col min="10763" max="10763" width="12.28515625" style="62" customWidth="1"/>
    <col min="10764" max="10764" width="11.7109375" style="62" customWidth="1"/>
    <col min="10765" max="10765" width="10.5703125" style="62" customWidth="1"/>
    <col min="10766" max="10766" width="13.140625" style="62" customWidth="1"/>
    <col min="10767" max="10767" width="12.140625" style="62" customWidth="1"/>
    <col min="10768" max="10768" width="8.42578125" style="62" customWidth="1"/>
    <col min="10769" max="10769" width="10.140625" style="62" customWidth="1"/>
    <col min="10770" max="10770" width="10.7109375" style="62" customWidth="1"/>
    <col min="10771" max="10771" width="9.140625" style="62" bestFit="1" customWidth="1"/>
    <col min="10772" max="10772" width="10.28515625" style="62" customWidth="1"/>
    <col min="10773" max="10773" width="10.42578125" style="62" customWidth="1"/>
    <col min="10774" max="10774" width="8.140625" style="62" customWidth="1"/>
    <col min="10775" max="10775" width="11.85546875" style="62" bestFit="1" customWidth="1"/>
    <col min="10776" max="10776" width="10.5703125" style="62" customWidth="1"/>
    <col min="10777" max="10777" width="8.5703125" style="62" customWidth="1"/>
    <col min="10778" max="10778" width="10.42578125" style="62" customWidth="1"/>
    <col min="10779" max="10779" width="11.85546875" style="62" customWidth="1"/>
    <col min="10780" max="10780" width="9.85546875" style="62" bestFit="1" customWidth="1"/>
    <col min="10781" max="11007" width="9" style="62"/>
    <col min="11008" max="11008" width="5.5703125" style="62" customWidth="1"/>
    <col min="11009" max="11009" width="38" style="62" customWidth="1"/>
    <col min="11010" max="11010" width="12.140625" style="62" customWidth="1"/>
    <col min="11011" max="11011" width="9.28515625" style="62" customWidth="1"/>
    <col min="11012" max="11012" width="10.140625" style="62" customWidth="1"/>
    <col min="11013" max="11013" width="8.7109375" style="62" customWidth="1"/>
    <col min="11014" max="11014" width="9.28515625" style="62" customWidth="1"/>
    <col min="11015" max="11015" width="13.85546875" style="62" customWidth="1"/>
    <col min="11016" max="11016" width="12.5703125" style="62" customWidth="1"/>
    <col min="11017" max="11017" width="13.42578125" style="62" customWidth="1"/>
    <col min="11018" max="11018" width="9.140625" style="62" bestFit="1" customWidth="1"/>
    <col min="11019" max="11019" width="12.28515625" style="62" customWidth="1"/>
    <col min="11020" max="11020" width="11.7109375" style="62" customWidth="1"/>
    <col min="11021" max="11021" width="10.5703125" style="62" customWidth="1"/>
    <col min="11022" max="11022" width="13.140625" style="62" customWidth="1"/>
    <col min="11023" max="11023" width="12.140625" style="62" customWidth="1"/>
    <col min="11024" max="11024" width="8.42578125" style="62" customWidth="1"/>
    <col min="11025" max="11025" width="10.140625" style="62" customWidth="1"/>
    <col min="11026" max="11026" width="10.7109375" style="62" customWidth="1"/>
    <col min="11027" max="11027" width="9.140625" style="62" bestFit="1" customWidth="1"/>
    <col min="11028" max="11028" width="10.28515625" style="62" customWidth="1"/>
    <col min="11029" max="11029" width="10.42578125" style="62" customWidth="1"/>
    <col min="11030" max="11030" width="8.140625" style="62" customWidth="1"/>
    <col min="11031" max="11031" width="11.85546875" style="62" bestFit="1" customWidth="1"/>
    <col min="11032" max="11032" width="10.5703125" style="62" customWidth="1"/>
    <col min="11033" max="11033" width="8.5703125" style="62" customWidth="1"/>
    <col min="11034" max="11034" width="10.42578125" style="62" customWidth="1"/>
    <col min="11035" max="11035" width="11.85546875" style="62" customWidth="1"/>
    <col min="11036" max="11036" width="9.85546875" style="62" bestFit="1" customWidth="1"/>
    <col min="11037" max="11263" width="9" style="62"/>
    <col min="11264" max="11264" width="5.5703125" style="62" customWidth="1"/>
    <col min="11265" max="11265" width="38" style="62" customWidth="1"/>
    <col min="11266" max="11266" width="12.140625" style="62" customWidth="1"/>
    <col min="11267" max="11267" width="9.28515625" style="62" customWidth="1"/>
    <col min="11268" max="11268" width="10.140625" style="62" customWidth="1"/>
    <col min="11269" max="11269" width="8.7109375" style="62" customWidth="1"/>
    <col min="11270" max="11270" width="9.28515625" style="62" customWidth="1"/>
    <col min="11271" max="11271" width="13.85546875" style="62" customWidth="1"/>
    <col min="11272" max="11272" width="12.5703125" style="62" customWidth="1"/>
    <col min="11273" max="11273" width="13.42578125" style="62" customWidth="1"/>
    <col min="11274" max="11274" width="9.140625" style="62" bestFit="1" customWidth="1"/>
    <col min="11275" max="11275" width="12.28515625" style="62" customWidth="1"/>
    <col min="11276" max="11276" width="11.7109375" style="62" customWidth="1"/>
    <col min="11277" max="11277" width="10.5703125" style="62" customWidth="1"/>
    <col min="11278" max="11278" width="13.140625" style="62" customWidth="1"/>
    <col min="11279" max="11279" width="12.140625" style="62" customWidth="1"/>
    <col min="11280" max="11280" width="8.42578125" style="62" customWidth="1"/>
    <col min="11281" max="11281" width="10.140625" style="62" customWidth="1"/>
    <col min="11282" max="11282" width="10.7109375" style="62" customWidth="1"/>
    <col min="11283" max="11283" width="9.140625" style="62" bestFit="1" customWidth="1"/>
    <col min="11284" max="11284" width="10.28515625" style="62" customWidth="1"/>
    <col min="11285" max="11285" width="10.42578125" style="62" customWidth="1"/>
    <col min="11286" max="11286" width="8.140625" style="62" customWidth="1"/>
    <col min="11287" max="11287" width="11.85546875" style="62" bestFit="1" customWidth="1"/>
    <col min="11288" max="11288" width="10.5703125" style="62" customWidth="1"/>
    <col min="11289" max="11289" width="8.5703125" style="62" customWidth="1"/>
    <col min="11290" max="11290" width="10.42578125" style="62" customWidth="1"/>
    <col min="11291" max="11291" width="11.85546875" style="62" customWidth="1"/>
    <col min="11292" max="11292" width="9.85546875" style="62" bestFit="1" customWidth="1"/>
    <col min="11293" max="11519" width="9" style="62"/>
    <col min="11520" max="11520" width="5.5703125" style="62" customWidth="1"/>
    <col min="11521" max="11521" width="38" style="62" customWidth="1"/>
    <col min="11522" max="11522" width="12.140625" style="62" customWidth="1"/>
    <col min="11523" max="11523" width="9.28515625" style="62" customWidth="1"/>
    <col min="11524" max="11524" width="10.140625" style="62" customWidth="1"/>
    <col min="11525" max="11525" width="8.7109375" style="62" customWidth="1"/>
    <col min="11526" max="11526" width="9.28515625" style="62" customWidth="1"/>
    <col min="11527" max="11527" width="13.85546875" style="62" customWidth="1"/>
    <col min="11528" max="11528" width="12.5703125" style="62" customWidth="1"/>
    <col min="11529" max="11529" width="13.42578125" style="62" customWidth="1"/>
    <col min="11530" max="11530" width="9.140625" style="62" bestFit="1" customWidth="1"/>
    <col min="11531" max="11531" width="12.28515625" style="62" customWidth="1"/>
    <col min="11532" max="11532" width="11.7109375" style="62" customWidth="1"/>
    <col min="11533" max="11533" width="10.5703125" style="62" customWidth="1"/>
    <col min="11534" max="11534" width="13.140625" style="62" customWidth="1"/>
    <col min="11535" max="11535" width="12.140625" style="62" customWidth="1"/>
    <col min="11536" max="11536" width="8.42578125" style="62" customWidth="1"/>
    <col min="11537" max="11537" width="10.140625" style="62" customWidth="1"/>
    <col min="11538" max="11538" width="10.7109375" style="62" customWidth="1"/>
    <col min="11539" max="11539" width="9.140625" style="62" bestFit="1" customWidth="1"/>
    <col min="11540" max="11540" width="10.28515625" style="62" customWidth="1"/>
    <col min="11541" max="11541" width="10.42578125" style="62" customWidth="1"/>
    <col min="11542" max="11542" width="8.140625" style="62" customWidth="1"/>
    <col min="11543" max="11543" width="11.85546875" style="62" bestFit="1" customWidth="1"/>
    <col min="11544" max="11544" width="10.5703125" style="62" customWidth="1"/>
    <col min="11545" max="11545" width="8.5703125" style="62" customWidth="1"/>
    <col min="11546" max="11546" width="10.42578125" style="62" customWidth="1"/>
    <col min="11547" max="11547" width="11.85546875" style="62" customWidth="1"/>
    <col min="11548" max="11548" width="9.85546875" style="62" bestFit="1" customWidth="1"/>
    <col min="11549" max="11775" width="9" style="62"/>
    <col min="11776" max="11776" width="5.5703125" style="62" customWidth="1"/>
    <col min="11777" max="11777" width="38" style="62" customWidth="1"/>
    <col min="11778" max="11778" width="12.140625" style="62" customWidth="1"/>
    <col min="11779" max="11779" width="9.28515625" style="62" customWidth="1"/>
    <col min="11780" max="11780" width="10.140625" style="62" customWidth="1"/>
    <col min="11781" max="11781" width="8.7109375" style="62" customWidth="1"/>
    <col min="11782" max="11782" width="9.28515625" style="62" customWidth="1"/>
    <col min="11783" max="11783" width="13.85546875" style="62" customWidth="1"/>
    <col min="11784" max="11784" width="12.5703125" style="62" customWidth="1"/>
    <col min="11785" max="11785" width="13.42578125" style="62" customWidth="1"/>
    <col min="11786" max="11786" width="9.140625" style="62" bestFit="1" customWidth="1"/>
    <col min="11787" max="11787" width="12.28515625" style="62" customWidth="1"/>
    <col min="11788" max="11788" width="11.7109375" style="62" customWidth="1"/>
    <col min="11789" max="11789" width="10.5703125" style="62" customWidth="1"/>
    <col min="11790" max="11790" width="13.140625" style="62" customWidth="1"/>
    <col min="11791" max="11791" width="12.140625" style="62" customWidth="1"/>
    <col min="11792" max="11792" width="8.42578125" style="62" customWidth="1"/>
    <col min="11793" max="11793" width="10.140625" style="62" customWidth="1"/>
    <col min="11794" max="11794" width="10.7109375" style="62" customWidth="1"/>
    <col min="11795" max="11795" width="9.140625" style="62" bestFit="1" customWidth="1"/>
    <col min="11796" max="11796" width="10.28515625" style="62" customWidth="1"/>
    <col min="11797" max="11797" width="10.42578125" style="62" customWidth="1"/>
    <col min="11798" max="11798" width="8.140625" style="62" customWidth="1"/>
    <col min="11799" max="11799" width="11.85546875" style="62" bestFit="1" customWidth="1"/>
    <col min="11800" max="11800" width="10.5703125" style="62" customWidth="1"/>
    <col min="11801" max="11801" width="8.5703125" style="62" customWidth="1"/>
    <col min="11802" max="11802" width="10.42578125" style="62" customWidth="1"/>
    <col min="11803" max="11803" width="11.85546875" style="62" customWidth="1"/>
    <col min="11804" max="11804" width="9.85546875" style="62" bestFit="1" customWidth="1"/>
    <col min="11805" max="12031" width="9" style="62"/>
    <col min="12032" max="12032" width="5.5703125" style="62" customWidth="1"/>
    <col min="12033" max="12033" width="38" style="62" customWidth="1"/>
    <col min="12034" max="12034" width="12.140625" style="62" customWidth="1"/>
    <col min="12035" max="12035" width="9.28515625" style="62" customWidth="1"/>
    <col min="12036" max="12036" width="10.140625" style="62" customWidth="1"/>
    <col min="12037" max="12037" width="8.7109375" style="62" customWidth="1"/>
    <col min="12038" max="12038" width="9.28515625" style="62" customWidth="1"/>
    <col min="12039" max="12039" width="13.85546875" style="62" customWidth="1"/>
    <col min="12040" max="12040" width="12.5703125" style="62" customWidth="1"/>
    <col min="12041" max="12041" width="13.42578125" style="62" customWidth="1"/>
    <col min="12042" max="12042" width="9.140625" style="62" bestFit="1" customWidth="1"/>
    <col min="12043" max="12043" width="12.28515625" style="62" customWidth="1"/>
    <col min="12044" max="12044" width="11.7109375" style="62" customWidth="1"/>
    <col min="12045" max="12045" width="10.5703125" style="62" customWidth="1"/>
    <col min="12046" max="12046" width="13.140625" style="62" customWidth="1"/>
    <col min="12047" max="12047" width="12.140625" style="62" customWidth="1"/>
    <col min="12048" max="12048" width="8.42578125" style="62" customWidth="1"/>
    <col min="12049" max="12049" width="10.140625" style="62" customWidth="1"/>
    <col min="12050" max="12050" width="10.7109375" style="62" customWidth="1"/>
    <col min="12051" max="12051" width="9.140625" style="62" bestFit="1" customWidth="1"/>
    <col min="12052" max="12052" width="10.28515625" style="62" customWidth="1"/>
    <col min="12053" max="12053" width="10.42578125" style="62" customWidth="1"/>
    <col min="12054" max="12054" width="8.140625" style="62" customWidth="1"/>
    <col min="12055" max="12055" width="11.85546875" style="62" bestFit="1" customWidth="1"/>
    <col min="12056" max="12056" width="10.5703125" style="62" customWidth="1"/>
    <col min="12057" max="12057" width="8.5703125" style="62" customWidth="1"/>
    <col min="12058" max="12058" width="10.42578125" style="62" customWidth="1"/>
    <col min="12059" max="12059" width="11.85546875" style="62" customWidth="1"/>
    <col min="12060" max="12060" width="9.85546875" style="62" bestFit="1" customWidth="1"/>
    <col min="12061" max="12287" width="9" style="62"/>
    <col min="12288" max="12288" width="5.5703125" style="62" customWidth="1"/>
    <col min="12289" max="12289" width="38" style="62" customWidth="1"/>
    <col min="12290" max="12290" width="12.140625" style="62" customWidth="1"/>
    <col min="12291" max="12291" width="9.28515625" style="62" customWidth="1"/>
    <col min="12292" max="12292" width="10.140625" style="62" customWidth="1"/>
    <col min="12293" max="12293" width="8.7109375" style="62" customWidth="1"/>
    <col min="12294" max="12294" width="9.28515625" style="62" customWidth="1"/>
    <col min="12295" max="12295" width="13.85546875" style="62" customWidth="1"/>
    <col min="12296" max="12296" width="12.5703125" style="62" customWidth="1"/>
    <col min="12297" max="12297" width="13.42578125" style="62" customWidth="1"/>
    <col min="12298" max="12298" width="9.140625" style="62" bestFit="1" customWidth="1"/>
    <col min="12299" max="12299" width="12.28515625" style="62" customWidth="1"/>
    <col min="12300" max="12300" width="11.7109375" style="62" customWidth="1"/>
    <col min="12301" max="12301" width="10.5703125" style="62" customWidth="1"/>
    <col min="12302" max="12302" width="13.140625" style="62" customWidth="1"/>
    <col min="12303" max="12303" width="12.140625" style="62" customWidth="1"/>
    <col min="12304" max="12304" width="8.42578125" style="62" customWidth="1"/>
    <col min="12305" max="12305" width="10.140625" style="62" customWidth="1"/>
    <col min="12306" max="12306" width="10.7109375" style="62" customWidth="1"/>
    <col min="12307" max="12307" width="9.140625" style="62" bestFit="1" customWidth="1"/>
    <col min="12308" max="12308" width="10.28515625" style="62" customWidth="1"/>
    <col min="12309" max="12309" width="10.42578125" style="62" customWidth="1"/>
    <col min="12310" max="12310" width="8.140625" style="62" customWidth="1"/>
    <col min="12311" max="12311" width="11.85546875" style="62" bestFit="1" customWidth="1"/>
    <col min="12312" max="12312" width="10.5703125" style="62" customWidth="1"/>
    <col min="12313" max="12313" width="8.5703125" style="62" customWidth="1"/>
    <col min="12314" max="12314" width="10.42578125" style="62" customWidth="1"/>
    <col min="12315" max="12315" width="11.85546875" style="62" customWidth="1"/>
    <col min="12316" max="12316" width="9.85546875" style="62" bestFit="1" customWidth="1"/>
    <col min="12317" max="12543" width="9" style="62"/>
    <col min="12544" max="12544" width="5.5703125" style="62" customWidth="1"/>
    <col min="12545" max="12545" width="38" style="62" customWidth="1"/>
    <col min="12546" max="12546" width="12.140625" style="62" customWidth="1"/>
    <col min="12547" max="12547" width="9.28515625" style="62" customWidth="1"/>
    <col min="12548" max="12548" width="10.140625" style="62" customWidth="1"/>
    <col min="12549" max="12549" width="8.7109375" style="62" customWidth="1"/>
    <col min="12550" max="12550" width="9.28515625" style="62" customWidth="1"/>
    <col min="12551" max="12551" width="13.85546875" style="62" customWidth="1"/>
    <col min="12552" max="12552" width="12.5703125" style="62" customWidth="1"/>
    <col min="12553" max="12553" width="13.42578125" style="62" customWidth="1"/>
    <col min="12554" max="12554" width="9.140625" style="62" bestFit="1" customWidth="1"/>
    <col min="12555" max="12555" width="12.28515625" style="62" customWidth="1"/>
    <col min="12556" max="12556" width="11.7109375" style="62" customWidth="1"/>
    <col min="12557" max="12557" width="10.5703125" style="62" customWidth="1"/>
    <col min="12558" max="12558" width="13.140625" style="62" customWidth="1"/>
    <col min="12559" max="12559" width="12.140625" style="62" customWidth="1"/>
    <col min="12560" max="12560" width="8.42578125" style="62" customWidth="1"/>
    <col min="12561" max="12561" width="10.140625" style="62" customWidth="1"/>
    <col min="12562" max="12562" width="10.7109375" style="62" customWidth="1"/>
    <col min="12563" max="12563" width="9.140625" style="62" bestFit="1" customWidth="1"/>
    <col min="12564" max="12564" width="10.28515625" style="62" customWidth="1"/>
    <col min="12565" max="12565" width="10.42578125" style="62" customWidth="1"/>
    <col min="12566" max="12566" width="8.140625" style="62" customWidth="1"/>
    <col min="12567" max="12567" width="11.85546875" style="62" bestFit="1" customWidth="1"/>
    <col min="12568" max="12568" width="10.5703125" style="62" customWidth="1"/>
    <col min="12569" max="12569" width="8.5703125" style="62" customWidth="1"/>
    <col min="12570" max="12570" width="10.42578125" style="62" customWidth="1"/>
    <col min="12571" max="12571" width="11.85546875" style="62" customWidth="1"/>
    <col min="12572" max="12572" width="9.85546875" style="62" bestFit="1" customWidth="1"/>
    <col min="12573" max="12799" width="9" style="62"/>
    <col min="12800" max="12800" width="5.5703125" style="62" customWidth="1"/>
    <col min="12801" max="12801" width="38" style="62" customWidth="1"/>
    <col min="12802" max="12802" width="12.140625" style="62" customWidth="1"/>
    <col min="12803" max="12803" width="9.28515625" style="62" customWidth="1"/>
    <col min="12804" max="12804" width="10.140625" style="62" customWidth="1"/>
    <col min="12805" max="12805" width="8.7109375" style="62" customWidth="1"/>
    <col min="12806" max="12806" width="9.28515625" style="62" customWidth="1"/>
    <col min="12807" max="12807" width="13.85546875" style="62" customWidth="1"/>
    <col min="12808" max="12808" width="12.5703125" style="62" customWidth="1"/>
    <col min="12809" max="12809" width="13.42578125" style="62" customWidth="1"/>
    <col min="12810" max="12810" width="9.140625" style="62" bestFit="1" customWidth="1"/>
    <col min="12811" max="12811" width="12.28515625" style="62" customWidth="1"/>
    <col min="12812" max="12812" width="11.7109375" style="62" customWidth="1"/>
    <col min="12813" max="12813" width="10.5703125" style="62" customWidth="1"/>
    <col min="12814" max="12814" width="13.140625" style="62" customWidth="1"/>
    <col min="12815" max="12815" width="12.140625" style="62" customWidth="1"/>
    <col min="12816" max="12816" width="8.42578125" style="62" customWidth="1"/>
    <col min="12817" max="12817" width="10.140625" style="62" customWidth="1"/>
    <col min="12818" max="12818" width="10.7109375" style="62" customWidth="1"/>
    <col min="12819" max="12819" width="9.140625" style="62" bestFit="1" customWidth="1"/>
    <col min="12820" max="12820" width="10.28515625" style="62" customWidth="1"/>
    <col min="12821" max="12821" width="10.42578125" style="62" customWidth="1"/>
    <col min="12822" max="12822" width="8.140625" style="62" customWidth="1"/>
    <col min="12823" max="12823" width="11.85546875" style="62" bestFit="1" customWidth="1"/>
    <col min="12824" max="12824" width="10.5703125" style="62" customWidth="1"/>
    <col min="12825" max="12825" width="8.5703125" style="62" customWidth="1"/>
    <col min="12826" max="12826" width="10.42578125" style="62" customWidth="1"/>
    <col min="12827" max="12827" width="11.85546875" style="62" customWidth="1"/>
    <col min="12828" max="12828" width="9.85546875" style="62" bestFit="1" customWidth="1"/>
    <col min="12829" max="13055" width="9" style="62"/>
    <col min="13056" max="13056" width="5.5703125" style="62" customWidth="1"/>
    <col min="13057" max="13057" width="38" style="62" customWidth="1"/>
    <col min="13058" max="13058" width="12.140625" style="62" customWidth="1"/>
    <col min="13059" max="13059" width="9.28515625" style="62" customWidth="1"/>
    <col min="13060" max="13060" width="10.140625" style="62" customWidth="1"/>
    <col min="13061" max="13061" width="8.7109375" style="62" customWidth="1"/>
    <col min="13062" max="13062" width="9.28515625" style="62" customWidth="1"/>
    <col min="13063" max="13063" width="13.85546875" style="62" customWidth="1"/>
    <col min="13064" max="13064" width="12.5703125" style="62" customWidth="1"/>
    <col min="13065" max="13065" width="13.42578125" style="62" customWidth="1"/>
    <col min="13066" max="13066" width="9.140625" style="62" bestFit="1" customWidth="1"/>
    <col min="13067" max="13067" width="12.28515625" style="62" customWidth="1"/>
    <col min="13068" max="13068" width="11.7109375" style="62" customWidth="1"/>
    <col min="13069" max="13069" width="10.5703125" style="62" customWidth="1"/>
    <col min="13070" max="13070" width="13.140625" style="62" customWidth="1"/>
    <col min="13071" max="13071" width="12.140625" style="62" customWidth="1"/>
    <col min="13072" max="13072" width="8.42578125" style="62" customWidth="1"/>
    <col min="13073" max="13073" width="10.140625" style="62" customWidth="1"/>
    <col min="13074" max="13074" width="10.7109375" style="62" customWidth="1"/>
    <col min="13075" max="13075" width="9.140625" style="62" bestFit="1" customWidth="1"/>
    <col min="13076" max="13076" width="10.28515625" style="62" customWidth="1"/>
    <col min="13077" max="13077" width="10.42578125" style="62" customWidth="1"/>
    <col min="13078" max="13078" width="8.140625" style="62" customWidth="1"/>
    <col min="13079" max="13079" width="11.85546875" style="62" bestFit="1" customWidth="1"/>
    <col min="13080" max="13080" width="10.5703125" style="62" customWidth="1"/>
    <col min="13081" max="13081" width="8.5703125" style="62" customWidth="1"/>
    <col min="13082" max="13082" width="10.42578125" style="62" customWidth="1"/>
    <col min="13083" max="13083" width="11.85546875" style="62" customWidth="1"/>
    <col min="13084" max="13084" width="9.85546875" style="62" bestFit="1" customWidth="1"/>
    <col min="13085" max="13311" width="9" style="62"/>
    <col min="13312" max="13312" width="5.5703125" style="62" customWidth="1"/>
    <col min="13313" max="13313" width="38" style="62" customWidth="1"/>
    <col min="13314" max="13314" width="12.140625" style="62" customWidth="1"/>
    <col min="13315" max="13315" width="9.28515625" style="62" customWidth="1"/>
    <col min="13316" max="13316" width="10.140625" style="62" customWidth="1"/>
    <col min="13317" max="13317" width="8.7109375" style="62" customWidth="1"/>
    <col min="13318" max="13318" width="9.28515625" style="62" customWidth="1"/>
    <col min="13319" max="13319" width="13.85546875" style="62" customWidth="1"/>
    <col min="13320" max="13320" width="12.5703125" style="62" customWidth="1"/>
    <col min="13321" max="13321" width="13.42578125" style="62" customWidth="1"/>
    <col min="13322" max="13322" width="9.140625" style="62" bestFit="1" customWidth="1"/>
    <col min="13323" max="13323" width="12.28515625" style="62" customWidth="1"/>
    <col min="13324" max="13324" width="11.7109375" style="62" customWidth="1"/>
    <col min="13325" max="13325" width="10.5703125" style="62" customWidth="1"/>
    <col min="13326" max="13326" width="13.140625" style="62" customWidth="1"/>
    <col min="13327" max="13327" width="12.140625" style="62" customWidth="1"/>
    <col min="13328" max="13328" width="8.42578125" style="62" customWidth="1"/>
    <col min="13329" max="13329" width="10.140625" style="62" customWidth="1"/>
    <col min="13330" max="13330" width="10.7109375" style="62" customWidth="1"/>
    <col min="13331" max="13331" width="9.140625" style="62" bestFit="1" customWidth="1"/>
    <col min="13332" max="13332" width="10.28515625" style="62" customWidth="1"/>
    <col min="13333" max="13333" width="10.42578125" style="62" customWidth="1"/>
    <col min="13334" max="13334" width="8.140625" style="62" customWidth="1"/>
    <col min="13335" max="13335" width="11.85546875" style="62" bestFit="1" customWidth="1"/>
    <col min="13336" max="13336" width="10.5703125" style="62" customWidth="1"/>
    <col min="13337" max="13337" width="8.5703125" style="62" customWidth="1"/>
    <col min="13338" max="13338" width="10.42578125" style="62" customWidth="1"/>
    <col min="13339" max="13339" width="11.85546875" style="62" customWidth="1"/>
    <col min="13340" max="13340" width="9.85546875" style="62" bestFit="1" customWidth="1"/>
    <col min="13341" max="13567" width="9" style="62"/>
    <col min="13568" max="13568" width="5.5703125" style="62" customWidth="1"/>
    <col min="13569" max="13569" width="38" style="62" customWidth="1"/>
    <col min="13570" max="13570" width="12.140625" style="62" customWidth="1"/>
    <col min="13571" max="13571" width="9.28515625" style="62" customWidth="1"/>
    <col min="13572" max="13572" width="10.140625" style="62" customWidth="1"/>
    <col min="13573" max="13573" width="8.7109375" style="62" customWidth="1"/>
    <col min="13574" max="13574" width="9.28515625" style="62" customWidth="1"/>
    <col min="13575" max="13575" width="13.85546875" style="62" customWidth="1"/>
    <col min="13576" max="13576" width="12.5703125" style="62" customWidth="1"/>
    <col min="13577" max="13577" width="13.42578125" style="62" customWidth="1"/>
    <col min="13578" max="13578" width="9.140625" style="62" bestFit="1" customWidth="1"/>
    <col min="13579" max="13579" width="12.28515625" style="62" customWidth="1"/>
    <col min="13580" max="13580" width="11.7109375" style="62" customWidth="1"/>
    <col min="13581" max="13581" width="10.5703125" style="62" customWidth="1"/>
    <col min="13582" max="13582" width="13.140625" style="62" customWidth="1"/>
    <col min="13583" max="13583" width="12.140625" style="62" customWidth="1"/>
    <col min="13584" max="13584" width="8.42578125" style="62" customWidth="1"/>
    <col min="13585" max="13585" width="10.140625" style="62" customWidth="1"/>
    <col min="13586" max="13586" width="10.7109375" style="62" customWidth="1"/>
    <col min="13587" max="13587" width="9.140625" style="62" bestFit="1" customWidth="1"/>
    <col min="13588" max="13588" width="10.28515625" style="62" customWidth="1"/>
    <col min="13589" max="13589" width="10.42578125" style="62" customWidth="1"/>
    <col min="13590" max="13590" width="8.140625" style="62" customWidth="1"/>
    <col min="13591" max="13591" width="11.85546875" style="62" bestFit="1" customWidth="1"/>
    <col min="13592" max="13592" width="10.5703125" style="62" customWidth="1"/>
    <col min="13593" max="13593" width="8.5703125" style="62" customWidth="1"/>
    <col min="13594" max="13594" width="10.42578125" style="62" customWidth="1"/>
    <col min="13595" max="13595" width="11.85546875" style="62" customWidth="1"/>
    <col min="13596" max="13596" width="9.85546875" style="62" bestFit="1" customWidth="1"/>
    <col min="13597" max="13823" width="9" style="62"/>
    <col min="13824" max="13824" width="5.5703125" style="62" customWidth="1"/>
    <col min="13825" max="13825" width="38" style="62" customWidth="1"/>
    <col min="13826" max="13826" width="12.140625" style="62" customWidth="1"/>
    <col min="13827" max="13827" width="9.28515625" style="62" customWidth="1"/>
    <col min="13828" max="13828" width="10.140625" style="62" customWidth="1"/>
    <col min="13829" max="13829" width="8.7109375" style="62" customWidth="1"/>
    <col min="13830" max="13830" width="9.28515625" style="62" customWidth="1"/>
    <col min="13831" max="13831" width="13.85546875" style="62" customWidth="1"/>
    <col min="13832" max="13832" width="12.5703125" style="62" customWidth="1"/>
    <col min="13833" max="13833" width="13.42578125" style="62" customWidth="1"/>
    <col min="13834" max="13834" width="9.140625" style="62" bestFit="1" customWidth="1"/>
    <col min="13835" max="13835" width="12.28515625" style="62" customWidth="1"/>
    <col min="13836" max="13836" width="11.7109375" style="62" customWidth="1"/>
    <col min="13837" max="13837" width="10.5703125" style="62" customWidth="1"/>
    <col min="13838" max="13838" width="13.140625" style="62" customWidth="1"/>
    <col min="13839" max="13839" width="12.140625" style="62" customWidth="1"/>
    <col min="13840" max="13840" width="8.42578125" style="62" customWidth="1"/>
    <col min="13841" max="13841" width="10.140625" style="62" customWidth="1"/>
    <col min="13842" max="13842" width="10.7109375" style="62" customWidth="1"/>
    <col min="13843" max="13843" width="9.140625" style="62" bestFit="1" customWidth="1"/>
    <col min="13844" max="13844" width="10.28515625" style="62" customWidth="1"/>
    <col min="13845" max="13845" width="10.42578125" style="62" customWidth="1"/>
    <col min="13846" max="13846" width="8.140625" style="62" customWidth="1"/>
    <col min="13847" max="13847" width="11.85546875" style="62" bestFit="1" customWidth="1"/>
    <col min="13848" max="13848" width="10.5703125" style="62" customWidth="1"/>
    <col min="13849" max="13849" width="8.5703125" style="62" customWidth="1"/>
    <col min="13850" max="13850" width="10.42578125" style="62" customWidth="1"/>
    <col min="13851" max="13851" width="11.85546875" style="62" customWidth="1"/>
    <col min="13852" max="13852" width="9.85546875" style="62" bestFit="1" customWidth="1"/>
    <col min="13853" max="14079" width="9" style="62"/>
    <col min="14080" max="14080" width="5.5703125" style="62" customWidth="1"/>
    <col min="14081" max="14081" width="38" style="62" customWidth="1"/>
    <col min="14082" max="14082" width="12.140625" style="62" customWidth="1"/>
    <col min="14083" max="14083" width="9.28515625" style="62" customWidth="1"/>
    <col min="14084" max="14084" width="10.140625" style="62" customWidth="1"/>
    <col min="14085" max="14085" width="8.7109375" style="62" customWidth="1"/>
    <col min="14086" max="14086" width="9.28515625" style="62" customWidth="1"/>
    <col min="14087" max="14087" width="13.85546875" style="62" customWidth="1"/>
    <col min="14088" max="14088" width="12.5703125" style="62" customWidth="1"/>
    <col min="14089" max="14089" width="13.42578125" style="62" customWidth="1"/>
    <col min="14090" max="14090" width="9.140625" style="62" bestFit="1" customWidth="1"/>
    <col min="14091" max="14091" width="12.28515625" style="62" customWidth="1"/>
    <col min="14092" max="14092" width="11.7109375" style="62" customWidth="1"/>
    <col min="14093" max="14093" width="10.5703125" style="62" customWidth="1"/>
    <col min="14094" max="14094" width="13.140625" style="62" customWidth="1"/>
    <col min="14095" max="14095" width="12.140625" style="62" customWidth="1"/>
    <col min="14096" max="14096" width="8.42578125" style="62" customWidth="1"/>
    <col min="14097" max="14097" width="10.140625" style="62" customWidth="1"/>
    <col min="14098" max="14098" width="10.7109375" style="62" customWidth="1"/>
    <col min="14099" max="14099" width="9.140625" style="62" bestFit="1" customWidth="1"/>
    <col min="14100" max="14100" width="10.28515625" style="62" customWidth="1"/>
    <col min="14101" max="14101" width="10.42578125" style="62" customWidth="1"/>
    <col min="14102" max="14102" width="8.140625" style="62" customWidth="1"/>
    <col min="14103" max="14103" width="11.85546875" style="62" bestFit="1" customWidth="1"/>
    <col min="14104" max="14104" width="10.5703125" style="62" customWidth="1"/>
    <col min="14105" max="14105" width="8.5703125" style="62" customWidth="1"/>
    <col min="14106" max="14106" width="10.42578125" style="62" customWidth="1"/>
    <col min="14107" max="14107" width="11.85546875" style="62" customWidth="1"/>
    <col min="14108" max="14108" width="9.85546875" style="62" bestFit="1" customWidth="1"/>
    <col min="14109" max="14335" width="9" style="62"/>
    <col min="14336" max="14336" width="5.5703125" style="62" customWidth="1"/>
    <col min="14337" max="14337" width="38" style="62" customWidth="1"/>
    <col min="14338" max="14338" width="12.140625" style="62" customWidth="1"/>
    <col min="14339" max="14339" width="9.28515625" style="62" customWidth="1"/>
    <col min="14340" max="14340" width="10.140625" style="62" customWidth="1"/>
    <col min="14341" max="14341" width="8.7109375" style="62" customWidth="1"/>
    <col min="14342" max="14342" width="9.28515625" style="62" customWidth="1"/>
    <col min="14343" max="14343" width="13.85546875" style="62" customWidth="1"/>
    <col min="14344" max="14344" width="12.5703125" style="62" customWidth="1"/>
    <col min="14345" max="14345" width="13.42578125" style="62" customWidth="1"/>
    <col min="14346" max="14346" width="9.140625" style="62" bestFit="1" customWidth="1"/>
    <col min="14347" max="14347" width="12.28515625" style="62" customWidth="1"/>
    <col min="14348" max="14348" width="11.7109375" style="62" customWidth="1"/>
    <col min="14349" max="14349" width="10.5703125" style="62" customWidth="1"/>
    <col min="14350" max="14350" width="13.140625" style="62" customWidth="1"/>
    <col min="14351" max="14351" width="12.140625" style="62" customWidth="1"/>
    <col min="14352" max="14352" width="8.42578125" style="62" customWidth="1"/>
    <col min="14353" max="14353" width="10.140625" style="62" customWidth="1"/>
    <col min="14354" max="14354" width="10.7109375" style="62" customWidth="1"/>
    <col min="14355" max="14355" width="9.140625" style="62" bestFit="1" customWidth="1"/>
    <col min="14356" max="14356" width="10.28515625" style="62" customWidth="1"/>
    <col min="14357" max="14357" width="10.42578125" style="62" customWidth="1"/>
    <col min="14358" max="14358" width="8.140625" style="62" customWidth="1"/>
    <col min="14359" max="14359" width="11.85546875" style="62" bestFit="1" customWidth="1"/>
    <col min="14360" max="14360" width="10.5703125" style="62" customWidth="1"/>
    <col min="14361" max="14361" width="8.5703125" style="62" customWidth="1"/>
    <col min="14362" max="14362" width="10.42578125" style="62" customWidth="1"/>
    <col min="14363" max="14363" width="11.85546875" style="62" customWidth="1"/>
    <col min="14364" max="14364" width="9.85546875" style="62" bestFit="1" customWidth="1"/>
    <col min="14365" max="14591" width="9" style="62"/>
    <col min="14592" max="14592" width="5.5703125" style="62" customWidth="1"/>
    <col min="14593" max="14593" width="38" style="62" customWidth="1"/>
    <col min="14594" max="14594" width="12.140625" style="62" customWidth="1"/>
    <col min="14595" max="14595" width="9.28515625" style="62" customWidth="1"/>
    <col min="14596" max="14596" width="10.140625" style="62" customWidth="1"/>
    <col min="14597" max="14597" width="8.7109375" style="62" customWidth="1"/>
    <col min="14598" max="14598" width="9.28515625" style="62" customWidth="1"/>
    <col min="14599" max="14599" width="13.85546875" style="62" customWidth="1"/>
    <col min="14600" max="14600" width="12.5703125" style="62" customWidth="1"/>
    <col min="14601" max="14601" width="13.42578125" style="62" customWidth="1"/>
    <col min="14602" max="14602" width="9.140625" style="62" bestFit="1" customWidth="1"/>
    <col min="14603" max="14603" width="12.28515625" style="62" customWidth="1"/>
    <col min="14604" max="14604" width="11.7109375" style="62" customWidth="1"/>
    <col min="14605" max="14605" width="10.5703125" style="62" customWidth="1"/>
    <col min="14606" max="14606" width="13.140625" style="62" customWidth="1"/>
    <col min="14607" max="14607" width="12.140625" style="62" customWidth="1"/>
    <col min="14608" max="14608" width="8.42578125" style="62" customWidth="1"/>
    <col min="14609" max="14609" width="10.140625" style="62" customWidth="1"/>
    <col min="14610" max="14610" width="10.7109375" style="62" customWidth="1"/>
    <col min="14611" max="14611" width="9.140625" style="62" bestFit="1" customWidth="1"/>
    <col min="14612" max="14612" width="10.28515625" style="62" customWidth="1"/>
    <col min="14613" max="14613" width="10.42578125" style="62" customWidth="1"/>
    <col min="14614" max="14614" width="8.140625" style="62" customWidth="1"/>
    <col min="14615" max="14615" width="11.85546875" style="62" bestFit="1" customWidth="1"/>
    <col min="14616" max="14616" width="10.5703125" style="62" customWidth="1"/>
    <col min="14617" max="14617" width="8.5703125" style="62" customWidth="1"/>
    <col min="14618" max="14618" width="10.42578125" style="62" customWidth="1"/>
    <col min="14619" max="14619" width="11.85546875" style="62" customWidth="1"/>
    <col min="14620" max="14620" width="9.85546875" style="62" bestFit="1" customWidth="1"/>
    <col min="14621" max="14847" width="9" style="62"/>
    <col min="14848" max="14848" width="5.5703125" style="62" customWidth="1"/>
    <col min="14849" max="14849" width="38" style="62" customWidth="1"/>
    <col min="14850" max="14850" width="12.140625" style="62" customWidth="1"/>
    <col min="14851" max="14851" width="9.28515625" style="62" customWidth="1"/>
    <col min="14852" max="14852" width="10.140625" style="62" customWidth="1"/>
    <col min="14853" max="14853" width="8.7109375" style="62" customWidth="1"/>
    <col min="14854" max="14854" width="9.28515625" style="62" customWidth="1"/>
    <col min="14855" max="14855" width="13.85546875" style="62" customWidth="1"/>
    <col min="14856" max="14856" width="12.5703125" style="62" customWidth="1"/>
    <col min="14857" max="14857" width="13.42578125" style="62" customWidth="1"/>
    <col min="14858" max="14858" width="9.140625" style="62" bestFit="1" customWidth="1"/>
    <col min="14859" max="14859" width="12.28515625" style="62" customWidth="1"/>
    <col min="14860" max="14860" width="11.7109375" style="62" customWidth="1"/>
    <col min="14861" max="14861" width="10.5703125" style="62" customWidth="1"/>
    <col min="14862" max="14862" width="13.140625" style="62" customWidth="1"/>
    <col min="14863" max="14863" width="12.140625" style="62" customWidth="1"/>
    <col min="14864" max="14864" width="8.42578125" style="62" customWidth="1"/>
    <col min="14865" max="14865" width="10.140625" style="62" customWidth="1"/>
    <col min="14866" max="14866" width="10.7109375" style="62" customWidth="1"/>
    <col min="14867" max="14867" width="9.140625" style="62" bestFit="1" customWidth="1"/>
    <col min="14868" max="14868" width="10.28515625" style="62" customWidth="1"/>
    <col min="14869" max="14869" width="10.42578125" style="62" customWidth="1"/>
    <col min="14870" max="14870" width="8.140625" style="62" customWidth="1"/>
    <col min="14871" max="14871" width="11.85546875" style="62" bestFit="1" customWidth="1"/>
    <col min="14872" max="14872" width="10.5703125" style="62" customWidth="1"/>
    <col min="14873" max="14873" width="8.5703125" style="62" customWidth="1"/>
    <col min="14874" max="14874" width="10.42578125" style="62" customWidth="1"/>
    <col min="14875" max="14875" width="11.85546875" style="62" customWidth="1"/>
    <col min="14876" max="14876" width="9.85546875" style="62" bestFit="1" customWidth="1"/>
    <col min="14877" max="15103" width="9" style="62"/>
    <col min="15104" max="15104" width="5.5703125" style="62" customWidth="1"/>
    <col min="15105" max="15105" width="38" style="62" customWidth="1"/>
    <col min="15106" max="15106" width="12.140625" style="62" customWidth="1"/>
    <col min="15107" max="15107" width="9.28515625" style="62" customWidth="1"/>
    <col min="15108" max="15108" width="10.140625" style="62" customWidth="1"/>
    <col min="15109" max="15109" width="8.7109375" style="62" customWidth="1"/>
    <col min="15110" max="15110" width="9.28515625" style="62" customWidth="1"/>
    <col min="15111" max="15111" width="13.85546875" style="62" customWidth="1"/>
    <col min="15112" max="15112" width="12.5703125" style="62" customWidth="1"/>
    <col min="15113" max="15113" width="13.42578125" style="62" customWidth="1"/>
    <col min="15114" max="15114" width="9.140625" style="62" bestFit="1" customWidth="1"/>
    <col min="15115" max="15115" width="12.28515625" style="62" customWidth="1"/>
    <col min="15116" max="15116" width="11.7109375" style="62" customWidth="1"/>
    <col min="15117" max="15117" width="10.5703125" style="62" customWidth="1"/>
    <col min="15118" max="15118" width="13.140625" style="62" customWidth="1"/>
    <col min="15119" max="15119" width="12.140625" style="62" customWidth="1"/>
    <col min="15120" max="15120" width="8.42578125" style="62" customWidth="1"/>
    <col min="15121" max="15121" width="10.140625" style="62" customWidth="1"/>
    <col min="15122" max="15122" width="10.7109375" style="62" customWidth="1"/>
    <col min="15123" max="15123" width="9.140625" style="62" bestFit="1" customWidth="1"/>
    <col min="15124" max="15124" width="10.28515625" style="62" customWidth="1"/>
    <col min="15125" max="15125" width="10.42578125" style="62" customWidth="1"/>
    <col min="15126" max="15126" width="8.140625" style="62" customWidth="1"/>
    <col min="15127" max="15127" width="11.85546875" style="62" bestFit="1" customWidth="1"/>
    <col min="15128" max="15128" width="10.5703125" style="62" customWidth="1"/>
    <col min="15129" max="15129" width="8.5703125" style="62" customWidth="1"/>
    <col min="15130" max="15130" width="10.42578125" style="62" customWidth="1"/>
    <col min="15131" max="15131" width="11.85546875" style="62" customWidth="1"/>
    <col min="15132" max="15132" width="9.85546875" style="62" bestFit="1" customWidth="1"/>
    <col min="15133" max="15359" width="9" style="62"/>
    <col min="15360" max="15360" width="5.5703125" style="62" customWidth="1"/>
    <col min="15361" max="15361" width="38" style="62" customWidth="1"/>
    <col min="15362" max="15362" width="12.140625" style="62" customWidth="1"/>
    <col min="15363" max="15363" width="9.28515625" style="62" customWidth="1"/>
    <col min="15364" max="15364" width="10.140625" style="62" customWidth="1"/>
    <col min="15365" max="15365" width="8.7109375" style="62" customWidth="1"/>
    <col min="15366" max="15366" width="9.28515625" style="62" customWidth="1"/>
    <col min="15367" max="15367" width="13.85546875" style="62" customWidth="1"/>
    <col min="15368" max="15368" width="12.5703125" style="62" customWidth="1"/>
    <col min="15369" max="15369" width="13.42578125" style="62" customWidth="1"/>
    <col min="15370" max="15370" width="9.140625" style="62" bestFit="1" customWidth="1"/>
    <col min="15371" max="15371" width="12.28515625" style="62" customWidth="1"/>
    <col min="15372" max="15372" width="11.7109375" style="62" customWidth="1"/>
    <col min="15373" max="15373" width="10.5703125" style="62" customWidth="1"/>
    <col min="15374" max="15374" width="13.140625" style="62" customWidth="1"/>
    <col min="15375" max="15375" width="12.140625" style="62" customWidth="1"/>
    <col min="15376" max="15376" width="8.42578125" style="62" customWidth="1"/>
    <col min="15377" max="15377" width="10.140625" style="62" customWidth="1"/>
    <col min="15378" max="15378" width="10.7109375" style="62" customWidth="1"/>
    <col min="15379" max="15379" width="9.140625" style="62" bestFit="1" customWidth="1"/>
    <col min="15380" max="15380" width="10.28515625" style="62" customWidth="1"/>
    <col min="15381" max="15381" width="10.42578125" style="62" customWidth="1"/>
    <col min="15382" max="15382" width="8.140625" style="62" customWidth="1"/>
    <col min="15383" max="15383" width="11.85546875" style="62" bestFit="1" customWidth="1"/>
    <col min="15384" max="15384" width="10.5703125" style="62" customWidth="1"/>
    <col min="15385" max="15385" width="8.5703125" style="62" customWidth="1"/>
    <col min="15386" max="15386" width="10.42578125" style="62" customWidth="1"/>
    <col min="15387" max="15387" width="11.85546875" style="62" customWidth="1"/>
    <col min="15388" max="15388" width="9.85546875" style="62" bestFit="1" customWidth="1"/>
    <col min="15389" max="15615" width="9" style="62"/>
    <col min="15616" max="15616" width="5.5703125" style="62" customWidth="1"/>
    <col min="15617" max="15617" width="38" style="62" customWidth="1"/>
    <col min="15618" max="15618" width="12.140625" style="62" customWidth="1"/>
    <col min="15619" max="15619" width="9.28515625" style="62" customWidth="1"/>
    <col min="15620" max="15620" width="10.140625" style="62" customWidth="1"/>
    <col min="15621" max="15621" width="8.7109375" style="62" customWidth="1"/>
    <col min="15622" max="15622" width="9.28515625" style="62" customWidth="1"/>
    <col min="15623" max="15623" width="13.85546875" style="62" customWidth="1"/>
    <col min="15624" max="15624" width="12.5703125" style="62" customWidth="1"/>
    <col min="15625" max="15625" width="13.42578125" style="62" customWidth="1"/>
    <col min="15626" max="15626" width="9.140625" style="62" bestFit="1" customWidth="1"/>
    <col min="15627" max="15627" width="12.28515625" style="62" customWidth="1"/>
    <col min="15628" max="15628" width="11.7109375" style="62" customWidth="1"/>
    <col min="15629" max="15629" width="10.5703125" style="62" customWidth="1"/>
    <col min="15630" max="15630" width="13.140625" style="62" customWidth="1"/>
    <col min="15631" max="15631" width="12.140625" style="62" customWidth="1"/>
    <col min="15632" max="15632" width="8.42578125" style="62" customWidth="1"/>
    <col min="15633" max="15633" width="10.140625" style="62" customWidth="1"/>
    <col min="15634" max="15634" width="10.7109375" style="62" customWidth="1"/>
    <col min="15635" max="15635" width="9.140625" style="62" bestFit="1" customWidth="1"/>
    <col min="15636" max="15636" width="10.28515625" style="62" customWidth="1"/>
    <col min="15637" max="15637" width="10.42578125" style="62" customWidth="1"/>
    <col min="15638" max="15638" width="8.140625" style="62" customWidth="1"/>
    <col min="15639" max="15639" width="11.85546875" style="62" bestFit="1" customWidth="1"/>
    <col min="15640" max="15640" width="10.5703125" style="62" customWidth="1"/>
    <col min="15641" max="15641" width="8.5703125" style="62" customWidth="1"/>
    <col min="15642" max="15642" width="10.42578125" style="62" customWidth="1"/>
    <col min="15643" max="15643" width="11.85546875" style="62" customWidth="1"/>
    <col min="15644" max="15644" width="9.85546875" style="62" bestFit="1" customWidth="1"/>
    <col min="15645" max="15871" width="9" style="62"/>
    <col min="15872" max="15872" width="5.5703125" style="62" customWidth="1"/>
    <col min="15873" max="15873" width="38" style="62" customWidth="1"/>
    <col min="15874" max="15874" width="12.140625" style="62" customWidth="1"/>
    <col min="15875" max="15875" width="9.28515625" style="62" customWidth="1"/>
    <col min="15876" max="15876" width="10.140625" style="62" customWidth="1"/>
    <col min="15877" max="15877" width="8.7109375" style="62" customWidth="1"/>
    <col min="15878" max="15878" width="9.28515625" style="62" customWidth="1"/>
    <col min="15879" max="15879" width="13.85546875" style="62" customWidth="1"/>
    <col min="15880" max="15880" width="12.5703125" style="62" customWidth="1"/>
    <col min="15881" max="15881" width="13.42578125" style="62" customWidth="1"/>
    <col min="15882" max="15882" width="9.140625" style="62" bestFit="1" customWidth="1"/>
    <col min="15883" max="15883" width="12.28515625" style="62" customWidth="1"/>
    <col min="15884" max="15884" width="11.7109375" style="62" customWidth="1"/>
    <col min="15885" max="15885" width="10.5703125" style="62" customWidth="1"/>
    <col min="15886" max="15886" width="13.140625" style="62" customWidth="1"/>
    <col min="15887" max="15887" width="12.140625" style="62" customWidth="1"/>
    <col min="15888" max="15888" width="8.42578125" style="62" customWidth="1"/>
    <col min="15889" max="15889" width="10.140625" style="62" customWidth="1"/>
    <col min="15890" max="15890" width="10.7109375" style="62" customWidth="1"/>
    <col min="15891" max="15891" width="9.140625" style="62" bestFit="1" customWidth="1"/>
    <col min="15892" max="15892" width="10.28515625" style="62" customWidth="1"/>
    <col min="15893" max="15893" width="10.42578125" style="62" customWidth="1"/>
    <col min="15894" max="15894" width="8.140625" style="62" customWidth="1"/>
    <col min="15895" max="15895" width="11.85546875" style="62" bestFit="1" customWidth="1"/>
    <col min="15896" max="15896" width="10.5703125" style="62" customWidth="1"/>
    <col min="15897" max="15897" width="8.5703125" style="62" customWidth="1"/>
    <col min="15898" max="15898" width="10.42578125" style="62" customWidth="1"/>
    <col min="15899" max="15899" width="11.85546875" style="62" customWidth="1"/>
    <col min="15900" max="15900" width="9.85546875" style="62" bestFit="1" customWidth="1"/>
    <col min="15901" max="16127" width="9" style="62"/>
    <col min="16128" max="16128" width="5.5703125" style="62" customWidth="1"/>
    <col min="16129" max="16129" width="38" style="62" customWidth="1"/>
    <col min="16130" max="16130" width="12.140625" style="62" customWidth="1"/>
    <col min="16131" max="16131" width="9.28515625" style="62" customWidth="1"/>
    <col min="16132" max="16132" width="10.140625" style="62" customWidth="1"/>
    <col min="16133" max="16133" width="8.7109375" style="62" customWidth="1"/>
    <col min="16134" max="16134" width="9.28515625" style="62" customWidth="1"/>
    <col min="16135" max="16135" width="13.85546875" style="62" customWidth="1"/>
    <col min="16136" max="16136" width="12.5703125" style="62" customWidth="1"/>
    <col min="16137" max="16137" width="13.42578125" style="62" customWidth="1"/>
    <col min="16138" max="16138" width="9.140625" style="62" bestFit="1" customWidth="1"/>
    <col min="16139" max="16139" width="12.28515625" style="62" customWidth="1"/>
    <col min="16140" max="16140" width="11.7109375" style="62" customWidth="1"/>
    <col min="16141" max="16141" width="10.5703125" style="62" customWidth="1"/>
    <col min="16142" max="16142" width="13.140625" style="62" customWidth="1"/>
    <col min="16143" max="16143" width="12.140625" style="62" customWidth="1"/>
    <col min="16144" max="16144" width="8.42578125" style="62" customWidth="1"/>
    <col min="16145" max="16145" width="10.140625" style="62" customWidth="1"/>
    <col min="16146" max="16146" width="10.7109375" style="62" customWidth="1"/>
    <col min="16147" max="16147" width="9.140625" style="62" bestFit="1" customWidth="1"/>
    <col min="16148" max="16148" width="10.28515625" style="62" customWidth="1"/>
    <col min="16149" max="16149" width="10.42578125" style="62" customWidth="1"/>
    <col min="16150" max="16150" width="8.140625" style="62" customWidth="1"/>
    <col min="16151" max="16151" width="11.85546875" style="62" bestFit="1" customWidth="1"/>
    <col min="16152" max="16152" width="10.5703125" style="62" customWidth="1"/>
    <col min="16153" max="16153" width="8.5703125" style="62" customWidth="1"/>
    <col min="16154" max="16154" width="10.42578125" style="62" customWidth="1"/>
    <col min="16155" max="16155" width="11.85546875" style="62" customWidth="1"/>
    <col min="16156" max="16156" width="9.85546875" style="62" bestFit="1" customWidth="1"/>
    <col min="16157" max="16384" width="9" style="62"/>
  </cols>
  <sheetData>
    <row r="1" spans="1:28" s="64" customFormat="1" ht="15.75" x14ac:dyDescent="0.25">
      <c r="B1" s="64" t="s">
        <v>139</v>
      </c>
      <c r="C1" s="65"/>
      <c r="E1" s="65"/>
      <c r="F1" s="65"/>
      <c r="G1" s="66"/>
      <c r="H1" s="66"/>
      <c r="I1" s="66"/>
      <c r="J1" s="66"/>
      <c r="K1" s="66"/>
      <c r="L1" s="66"/>
      <c r="M1" s="67"/>
      <c r="N1" s="67"/>
      <c r="O1" s="67"/>
      <c r="P1" s="67"/>
      <c r="Q1" s="68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</row>
    <row r="2" spans="1:28" s="69" customFormat="1" ht="27" customHeight="1" x14ac:dyDescent="0.25">
      <c r="A2" s="280" t="str">
        <f>'B2-TWTN'!A2:W2</f>
        <v>DỰ ÁN ĐANG TRIỂN KHAI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  <c r="U2" s="280"/>
      <c r="V2" s="280"/>
      <c r="W2" s="280"/>
      <c r="X2" s="280"/>
      <c r="Y2" s="280"/>
      <c r="Z2" s="280"/>
      <c r="AA2" s="280"/>
      <c r="AB2" s="280"/>
    </row>
    <row r="3" spans="1:28" s="69" customFormat="1" ht="27" customHeight="1" x14ac:dyDescent="0.25">
      <c r="A3" s="281" t="str">
        <f>'B2-TWTN'!A3:W3</f>
        <v xml:space="preserve">(Theo Quyết định số: 2796/QĐ-UBND ngày 19 tháng 12 năm 2023 của UBND tỉnh Vĩnh Phúc) </v>
      </c>
      <c r="B3" s="281"/>
      <c r="C3" s="281"/>
      <c r="D3" s="281"/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1"/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81"/>
      <c r="AB3" s="281"/>
    </row>
    <row r="4" spans="1:28" s="70" customFormat="1" ht="18.75" customHeight="1" x14ac:dyDescent="0.25">
      <c r="C4" s="71"/>
      <c r="E4" s="71"/>
      <c r="F4" s="71"/>
      <c r="G4" s="72"/>
      <c r="H4" s="72"/>
      <c r="I4" s="72"/>
      <c r="J4" s="72"/>
      <c r="K4" s="72"/>
      <c r="L4" s="72"/>
      <c r="M4" s="72"/>
      <c r="N4" s="72"/>
      <c r="O4" s="71"/>
      <c r="P4" s="71"/>
      <c r="Q4" s="71"/>
      <c r="R4" s="71"/>
      <c r="S4" s="71"/>
      <c r="T4" s="71"/>
      <c r="U4" s="71"/>
      <c r="V4" s="71"/>
      <c r="W4" s="71"/>
      <c r="X4" s="282" t="s">
        <v>38</v>
      </c>
      <c r="Y4" s="282"/>
      <c r="Z4" s="282"/>
      <c r="AA4" s="282"/>
      <c r="AB4" s="282"/>
    </row>
    <row r="5" spans="1:28" s="73" customFormat="1" x14ac:dyDescent="0.25">
      <c r="A5" s="277" t="s">
        <v>1</v>
      </c>
      <c r="B5" s="277" t="s">
        <v>8</v>
      </c>
      <c r="C5" s="279" t="s">
        <v>39</v>
      </c>
      <c r="D5" s="277" t="s">
        <v>40</v>
      </c>
      <c r="E5" s="279" t="s">
        <v>11</v>
      </c>
      <c r="F5" s="279" t="s">
        <v>12</v>
      </c>
      <c r="G5" s="279" t="s">
        <v>13</v>
      </c>
      <c r="H5" s="277" t="s">
        <v>74</v>
      </c>
      <c r="I5" s="277"/>
      <c r="J5" s="277"/>
      <c r="K5" s="277"/>
      <c r="L5" s="277" t="s">
        <v>42</v>
      </c>
      <c r="M5" s="277"/>
      <c r="N5" s="277"/>
      <c r="O5" s="277" t="s">
        <v>75</v>
      </c>
      <c r="P5" s="277"/>
      <c r="Q5" s="277"/>
      <c r="R5" s="277" t="s">
        <v>44</v>
      </c>
      <c r="S5" s="277"/>
      <c r="T5" s="277"/>
      <c r="U5" s="277" t="s">
        <v>17</v>
      </c>
      <c r="V5" s="277"/>
      <c r="W5" s="277"/>
      <c r="X5" s="277" t="s">
        <v>45</v>
      </c>
      <c r="Y5" s="277"/>
      <c r="Z5" s="277"/>
      <c r="AA5" s="277" t="s">
        <v>19</v>
      </c>
      <c r="AB5" s="277" t="s">
        <v>2</v>
      </c>
    </row>
    <row r="6" spans="1:28" s="73" customFormat="1" ht="38.25" customHeight="1" x14ac:dyDescent="0.25">
      <c r="A6" s="277"/>
      <c r="B6" s="277"/>
      <c r="C6" s="283"/>
      <c r="D6" s="277"/>
      <c r="E6" s="283"/>
      <c r="F6" s="283"/>
      <c r="G6" s="283"/>
      <c r="H6" s="277" t="s">
        <v>46</v>
      </c>
      <c r="I6" s="277" t="s">
        <v>76</v>
      </c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Z6" s="277"/>
      <c r="AA6" s="277"/>
      <c r="AB6" s="277"/>
    </row>
    <row r="7" spans="1:28" s="73" customFormat="1" ht="16.5" customHeight="1" x14ac:dyDescent="0.25">
      <c r="A7" s="277"/>
      <c r="B7" s="277"/>
      <c r="C7" s="283"/>
      <c r="D7" s="277"/>
      <c r="E7" s="283"/>
      <c r="F7" s="283"/>
      <c r="G7" s="283"/>
      <c r="H7" s="277"/>
      <c r="I7" s="277" t="s">
        <v>22</v>
      </c>
      <c r="J7" s="277" t="s">
        <v>48</v>
      </c>
      <c r="K7" s="277"/>
      <c r="L7" s="277" t="s">
        <v>22</v>
      </c>
      <c r="M7" s="277" t="s">
        <v>77</v>
      </c>
      <c r="N7" s="277"/>
      <c r="O7" s="277" t="s">
        <v>22</v>
      </c>
      <c r="P7" s="277" t="s">
        <v>77</v>
      </c>
      <c r="Q7" s="277"/>
      <c r="R7" s="277" t="s">
        <v>22</v>
      </c>
      <c r="S7" s="277" t="s">
        <v>77</v>
      </c>
      <c r="T7" s="277"/>
      <c r="U7" s="277" t="s">
        <v>22</v>
      </c>
      <c r="V7" s="277" t="s">
        <v>77</v>
      </c>
      <c r="W7" s="277"/>
      <c r="X7" s="277" t="s">
        <v>22</v>
      </c>
      <c r="Y7" s="277" t="s">
        <v>77</v>
      </c>
      <c r="Z7" s="277"/>
      <c r="AA7" s="277"/>
      <c r="AB7" s="277"/>
    </row>
    <row r="8" spans="1:28" s="73" customFormat="1" ht="16.5" customHeight="1" x14ac:dyDescent="0.25">
      <c r="A8" s="277"/>
      <c r="B8" s="277"/>
      <c r="C8" s="283"/>
      <c r="D8" s="277"/>
      <c r="E8" s="283"/>
      <c r="F8" s="283"/>
      <c r="G8" s="283"/>
      <c r="H8" s="277"/>
      <c r="I8" s="277"/>
      <c r="J8" s="277" t="s">
        <v>78</v>
      </c>
      <c r="K8" s="277" t="s">
        <v>79</v>
      </c>
      <c r="L8" s="277"/>
      <c r="M8" s="277" t="s">
        <v>80</v>
      </c>
      <c r="N8" s="277" t="s">
        <v>79</v>
      </c>
      <c r="O8" s="277"/>
      <c r="P8" s="279" t="s">
        <v>78</v>
      </c>
      <c r="Q8" s="277" t="s">
        <v>79</v>
      </c>
      <c r="R8" s="277"/>
      <c r="S8" s="277" t="s">
        <v>80</v>
      </c>
      <c r="T8" s="277" t="s">
        <v>79</v>
      </c>
      <c r="U8" s="277"/>
      <c r="V8" s="279" t="s">
        <v>78</v>
      </c>
      <c r="W8" s="277" t="s">
        <v>79</v>
      </c>
      <c r="X8" s="277"/>
      <c r="Y8" s="278" t="s">
        <v>140</v>
      </c>
      <c r="Z8" s="277" t="s">
        <v>79</v>
      </c>
      <c r="AA8" s="277"/>
      <c r="AB8" s="277"/>
    </row>
    <row r="9" spans="1:28" s="73" customFormat="1" ht="60" customHeight="1" x14ac:dyDescent="0.25">
      <c r="A9" s="277"/>
      <c r="B9" s="277"/>
      <c r="C9" s="284"/>
      <c r="D9" s="277"/>
      <c r="E9" s="284"/>
      <c r="F9" s="284"/>
      <c r="G9" s="284"/>
      <c r="H9" s="277"/>
      <c r="I9" s="277"/>
      <c r="J9" s="277"/>
      <c r="K9" s="277"/>
      <c r="L9" s="277"/>
      <c r="M9" s="277"/>
      <c r="N9" s="277"/>
      <c r="O9" s="277"/>
      <c r="P9" s="277"/>
      <c r="Q9" s="277"/>
      <c r="R9" s="277"/>
      <c r="S9" s="277"/>
      <c r="T9" s="277"/>
      <c r="U9" s="277"/>
      <c r="V9" s="277"/>
      <c r="W9" s="277"/>
      <c r="X9" s="277"/>
      <c r="Y9" s="278"/>
      <c r="Z9" s="277"/>
      <c r="AA9" s="277"/>
      <c r="AB9" s="277"/>
    </row>
    <row r="10" spans="1:28" s="65" customFormat="1" ht="29.25" customHeight="1" x14ac:dyDescent="0.25">
      <c r="A10" s="74"/>
      <c r="B10" s="74" t="s">
        <v>3</v>
      </c>
      <c r="C10" s="74"/>
      <c r="D10" s="74"/>
      <c r="E10" s="74"/>
      <c r="F10" s="74"/>
      <c r="G10" s="74"/>
      <c r="H10" s="74"/>
      <c r="I10" s="75" t="e">
        <f>I11+#REF!</f>
        <v>#REF!</v>
      </c>
      <c r="J10" s="75" t="e">
        <f>J11+#REF!</f>
        <v>#REF!</v>
      </c>
      <c r="K10" s="75" t="e">
        <f>K11+#REF!</f>
        <v>#REF!</v>
      </c>
      <c r="L10" s="75" t="e">
        <f>L11+#REF!</f>
        <v>#REF!</v>
      </c>
      <c r="M10" s="75" t="e">
        <f>M11+#REF!</f>
        <v>#REF!</v>
      </c>
      <c r="N10" s="75" t="e">
        <f>N11+#REF!</f>
        <v>#REF!</v>
      </c>
      <c r="O10" s="75" t="e">
        <f>O11+#REF!</f>
        <v>#REF!</v>
      </c>
      <c r="P10" s="75" t="e">
        <f>P11+#REF!</f>
        <v>#REF!</v>
      </c>
      <c r="Q10" s="75" t="e">
        <f>Q11+#REF!</f>
        <v>#REF!</v>
      </c>
      <c r="R10" s="75" t="e">
        <f>R11+#REF!</f>
        <v>#REF!</v>
      </c>
      <c r="S10" s="75" t="e">
        <f>S11+#REF!</f>
        <v>#REF!</v>
      </c>
      <c r="T10" s="75" t="e">
        <f>T11+#REF!</f>
        <v>#REF!</v>
      </c>
      <c r="U10" s="75" t="e">
        <f>U11+#REF!</f>
        <v>#REF!</v>
      </c>
      <c r="V10" s="75" t="e">
        <f>V11+#REF!</f>
        <v>#REF!</v>
      </c>
      <c r="W10" s="75" t="e">
        <f>W11+#REF!</f>
        <v>#REF!</v>
      </c>
      <c r="X10" s="75" t="e">
        <f>X11+#REF!</f>
        <v>#REF!</v>
      </c>
      <c r="Y10" s="75" t="e">
        <f>Y11+#REF!</f>
        <v>#REF!</v>
      </c>
      <c r="Z10" s="75" t="e">
        <f>Z11+#REF!</f>
        <v>#REF!</v>
      </c>
      <c r="AA10" s="74"/>
      <c r="AB10" s="76"/>
    </row>
    <row r="11" spans="1:28" s="77" customFormat="1" ht="29.25" customHeight="1" x14ac:dyDescent="0.25">
      <c r="A11" s="78" t="s">
        <v>29</v>
      </c>
      <c r="B11" s="79" t="s">
        <v>110</v>
      </c>
      <c r="C11" s="80"/>
      <c r="D11" s="79"/>
      <c r="E11" s="80"/>
      <c r="F11" s="81"/>
      <c r="G11" s="80"/>
      <c r="H11" s="80"/>
      <c r="I11" s="82">
        <f>SUM(I12:I14)</f>
        <v>281305</v>
      </c>
      <c r="J11" s="82">
        <f>SUM(J12:J14)</f>
        <v>281305</v>
      </c>
      <c r="K11" s="82"/>
      <c r="L11" s="82">
        <f>SUM(L12:L14)</f>
        <v>93433.594400000002</v>
      </c>
      <c r="M11" s="82">
        <f>SUM(M12:M14)</f>
        <v>93433.594400000002</v>
      </c>
      <c r="N11" s="82"/>
      <c r="O11" s="82">
        <f>SUM(O12:O14)</f>
        <v>281305</v>
      </c>
      <c r="P11" s="82">
        <f>SUM(P12:P14)</f>
        <v>281305</v>
      </c>
      <c r="Q11" s="82"/>
      <c r="R11" s="82">
        <f>SUM(R12:R14)</f>
        <v>106650</v>
      </c>
      <c r="S11" s="82">
        <f>SUM(S12:S14)</f>
        <v>106650</v>
      </c>
      <c r="T11" s="82"/>
      <c r="U11" s="82">
        <f>SUM(U12:U14)</f>
        <v>106650</v>
      </c>
      <c r="V11" s="82">
        <f>SUM(V12:V14)</f>
        <v>106650</v>
      </c>
      <c r="W11" s="82"/>
      <c r="X11" s="82">
        <f>SUM(X12:X14)</f>
        <v>107000</v>
      </c>
      <c r="Y11" s="82">
        <f>SUM(Y12:Y14)</f>
        <v>107000</v>
      </c>
      <c r="Z11" s="82">
        <f>SUM(Z12:Z14)</f>
        <v>0</v>
      </c>
      <c r="AA11" s="80"/>
      <c r="AB11" s="83"/>
    </row>
    <row r="12" spans="1:28" s="70" customFormat="1" ht="38.25" x14ac:dyDescent="0.25">
      <c r="A12" s="84">
        <v>1</v>
      </c>
      <c r="B12" s="85" t="s">
        <v>141</v>
      </c>
      <c r="C12" s="84" t="s">
        <v>70</v>
      </c>
      <c r="D12" s="84" t="s">
        <v>62</v>
      </c>
      <c r="E12" s="84">
        <v>7004686</v>
      </c>
      <c r="F12" s="81" t="s">
        <v>142</v>
      </c>
      <c r="G12" s="84" t="s">
        <v>143</v>
      </c>
      <c r="H12" s="86" t="s">
        <v>144</v>
      </c>
      <c r="I12" s="87">
        <f>SUM(J12:K12)</f>
        <v>156305</v>
      </c>
      <c r="J12" s="87">
        <v>156305</v>
      </c>
      <c r="K12" s="87"/>
      <c r="L12" s="87">
        <f>SUM(M12:N12)</f>
        <v>8433.5944</v>
      </c>
      <c r="M12" s="87">
        <v>8433.5944</v>
      </c>
      <c r="N12" s="87"/>
      <c r="O12" s="87">
        <f>SUM(P12:Q12)</f>
        <v>156305</v>
      </c>
      <c r="P12" s="87">
        <f>J12</f>
        <v>156305</v>
      </c>
      <c r="Q12" s="87"/>
      <c r="R12" s="87">
        <f>SUM(S12:T12)</f>
        <v>21650</v>
      </c>
      <c r="S12" s="87">
        <v>21650</v>
      </c>
      <c r="T12" s="87"/>
      <c r="U12" s="87">
        <f>SUM(V12:W12)</f>
        <v>21650</v>
      </c>
      <c r="V12" s="87">
        <f>S12</f>
        <v>21650</v>
      </c>
      <c r="W12" s="87"/>
      <c r="X12" s="87">
        <f>SUM(Y12:Z12)</f>
        <v>80000</v>
      </c>
      <c r="Y12" s="87">
        <v>80000</v>
      </c>
      <c r="Z12" s="87"/>
      <c r="AA12" s="84" t="s">
        <v>145</v>
      </c>
      <c r="AB12" s="83"/>
    </row>
    <row r="13" spans="1:28" s="70" customFormat="1" ht="38.25" x14ac:dyDescent="0.25">
      <c r="A13" s="84">
        <f>+A12+1</f>
        <v>2</v>
      </c>
      <c r="B13" s="85" t="s">
        <v>146</v>
      </c>
      <c r="C13" s="84" t="s">
        <v>62</v>
      </c>
      <c r="D13" s="84" t="s">
        <v>62</v>
      </c>
      <c r="E13" s="84">
        <v>7004686</v>
      </c>
      <c r="F13" s="81" t="s">
        <v>142</v>
      </c>
      <c r="G13" s="84" t="s">
        <v>143</v>
      </c>
      <c r="H13" s="86" t="s">
        <v>147</v>
      </c>
      <c r="I13" s="87">
        <f>SUM(J13:K13)</f>
        <v>75000</v>
      </c>
      <c r="J13" s="87">
        <v>75000</v>
      </c>
      <c r="K13" s="87"/>
      <c r="L13" s="87">
        <f>SUM(M13:N13)</f>
        <v>50000</v>
      </c>
      <c r="M13" s="87">
        <v>50000</v>
      </c>
      <c r="N13" s="87"/>
      <c r="O13" s="87">
        <f>SUM(P13:Q13)</f>
        <v>75000</v>
      </c>
      <c r="P13" s="87">
        <f>J13</f>
        <v>75000</v>
      </c>
      <c r="Q13" s="87"/>
      <c r="R13" s="87">
        <f>SUM(S13:T13)</f>
        <v>50000</v>
      </c>
      <c r="S13" s="87">
        <v>50000</v>
      </c>
      <c r="T13" s="87"/>
      <c r="U13" s="87">
        <f>SUM(V13:W13)</f>
        <v>50000</v>
      </c>
      <c r="V13" s="87">
        <f>S13</f>
        <v>50000</v>
      </c>
      <c r="W13" s="87"/>
      <c r="X13" s="87">
        <f>SUM(Y13:Z13)</f>
        <v>17000</v>
      </c>
      <c r="Y13" s="87">
        <v>17000</v>
      </c>
      <c r="Z13" s="87"/>
      <c r="AA13" s="84" t="s">
        <v>145</v>
      </c>
      <c r="AB13" s="83"/>
    </row>
    <row r="14" spans="1:28" s="70" customFormat="1" ht="47.25" x14ac:dyDescent="0.25">
      <c r="A14" s="84">
        <v>3</v>
      </c>
      <c r="B14" s="85" t="s">
        <v>148</v>
      </c>
      <c r="C14" s="84" t="s">
        <v>70</v>
      </c>
      <c r="D14" s="84" t="s">
        <v>62</v>
      </c>
      <c r="E14" s="84">
        <v>7004686</v>
      </c>
      <c r="F14" s="81" t="s">
        <v>142</v>
      </c>
      <c r="G14" s="84" t="s">
        <v>143</v>
      </c>
      <c r="H14" s="86" t="s">
        <v>149</v>
      </c>
      <c r="I14" s="87">
        <f>SUM(J14:K14)</f>
        <v>50000</v>
      </c>
      <c r="J14" s="87">
        <v>50000</v>
      </c>
      <c r="K14" s="87"/>
      <c r="L14" s="87">
        <f>SUM(M14:N14)</f>
        <v>35000</v>
      </c>
      <c r="M14" s="87">
        <v>35000</v>
      </c>
      <c r="N14" s="87"/>
      <c r="O14" s="87">
        <f>SUM(P14:Q14)</f>
        <v>50000</v>
      </c>
      <c r="P14" s="87">
        <f>J14</f>
        <v>50000</v>
      </c>
      <c r="Q14" s="87"/>
      <c r="R14" s="87">
        <f>SUM(S14:T14)</f>
        <v>35000</v>
      </c>
      <c r="S14" s="87">
        <v>35000</v>
      </c>
      <c r="T14" s="87"/>
      <c r="U14" s="87">
        <f>SUM(V14:W14)</f>
        <v>35000</v>
      </c>
      <c r="V14" s="87">
        <f>S14</f>
        <v>35000</v>
      </c>
      <c r="W14" s="87"/>
      <c r="X14" s="87">
        <f>SUM(Y14:Z14)</f>
        <v>10000</v>
      </c>
      <c r="Y14" s="87">
        <v>10000</v>
      </c>
      <c r="Z14" s="87"/>
      <c r="AA14" s="84" t="s">
        <v>145</v>
      </c>
      <c r="AB14" s="83"/>
    </row>
    <row r="16" spans="1:28" s="89" customFormat="1" ht="18.75" x14ac:dyDescent="0.25">
      <c r="B16" s="275"/>
      <c r="C16" s="275"/>
      <c r="D16" s="275"/>
      <c r="E16" s="275"/>
      <c r="F16" s="275"/>
      <c r="G16" s="275"/>
      <c r="H16" s="275"/>
      <c r="I16" s="275"/>
      <c r="J16" s="275"/>
      <c r="K16" s="275"/>
      <c r="L16" s="275"/>
      <c r="M16" s="275"/>
      <c r="N16" s="275"/>
      <c r="O16" s="275"/>
      <c r="P16" s="275"/>
      <c r="Q16" s="275"/>
      <c r="R16" s="275"/>
      <c r="S16" s="275"/>
      <c r="T16" s="275"/>
      <c r="U16" s="275"/>
      <c r="V16" s="275"/>
      <c r="W16" s="275"/>
      <c r="X16" s="275"/>
      <c r="Y16" s="275"/>
      <c r="Z16" s="275"/>
      <c r="AA16" s="275"/>
      <c r="AB16" s="275"/>
    </row>
    <row r="17" spans="2:28" x14ac:dyDescent="0.25">
      <c r="B17" s="276"/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6"/>
      <c r="Q17" s="276"/>
      <c r="R17" s="276"/>
      <c r="S17" s="276"/>
      <c r="T17" s="276"/>
      <c r="U17" s="276"/>
      <c r="V17" s="276"/>
      <c r="W17" s="276"/>
      <c r="X17" s="276"/>
      <c r="Y17" s="276"/>
      <c r="Z17" s="276"/>
      <c r="AA17" s="276"/>
      <c r="AB17" s="276"/>
    </row>
  </sheetData>
  <mergeCells count="46">
    <mergeCell ref="A2:AB2"/>
    <mergeCell ref="A3:AB3"/>
    <mergeCell ref="X4:AB4"/>
    <mergeCell ref="A5:A9"/>
    <mergeCell ref="B5:B9"/>
    <mergeCell ref="C5:C9"/>
    <mergeCell ref="D5:D9"/>
    <mergeCell ref="E5:E9"/>
    <mergeCell ref="F5:F9"/>
    <mergeCell ref="G5:G9"/>
    <mergeCell ref="AA5:AA9"/>
    <mergeCell ref="AB5:AB9"/>
    <mergeCell ref="H5:K5"/>
    <mergeCell ref="L5:N6"/>
    <mergeCell ref="O5:Q6"/>
    <mergeCell ref="X5:Z6"/>
    <mergeCell ref="M8:M9"/>
    <mergeCell ref="N8:N9"/>
    <mergeCell ref="R5:T6"/>
    <mergeCell ref="U5:W6"/>
    <mergeCell ref="H6:H9"/>
    <mergeCell ref="I6:K6"/>
    <mergeCell ref="I7:I9"/>
    <mergeCell ref="L7:L9"/>
    <mergeCell ref="O7:O9"/>
    <mergeCell ref="R7:R9"/>
    <mergeCell ref="U7:U9"/>
    <mergeCell ref="Q8:Q9"/>
    <mergeCell ref="P8:P9"/>
    <mergeCell ref="V8:V9"/>
    <mergeCell ref="B16:AB16"/>
    <mergeCell ref="B17:AB17"/>
    <mergeCell ref="X7:X9"/>
    <mergeCell ref="J7:K7"/>
    <mergeCell ref="M7:N7"/>
    <mergeCell ref="P7:Q7"/>
    <mergeCell ref="Y7:Z7"/>
    <mergeCell ref="S7:T7"/>
    <mergeCell ref="V7:W7"/>
    <mergeCell ref="S8:S9"/>
    <mergeCell ref="T8:T9"/>
    <mergeCell ref="W8:W9"/>
    <mergeCell ref="Y8:Y9"/>
    <mergeCell ref="Z8:Z9"/>
    <mergeCell ref="J8:J9"/>
    <mergeCell ref="K8:K9"/>
  </mergeCells>
  <printOptions horizontalCentered="1"/>
  <pageMargins left="0.34" right="0.2" top="0.32" bottom="0.28000000000000003" header="0.3" footer="0.31"/>
  <pageSetup paperSize="9" scale="56" fitToHeight="0" orientation="landscape" blackAndWhite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C40"/>
  <sheetViews>
    <sheetView view="pageBreakPreview" zoomScaleNormal="85" zoomScaleSheetLayoutView="100" workbookViewId="0">
      <pane xSplit="6" ySplit="10" topLeftCell="G35" activePane="bottomRight" state="frozen"/>
      <selection activeCell="O15" sqref="O15"/>
      <selection pane="topRight" activeCell="O15" sqref="O15"/>
      <selection pane="bottomLeft" activeCell="O15" sqref="O15"/>
      <selection pane="bottomRight" activeCell="AA12" sqref="AA12:AA37"/>
    </sheetView>
    <sheetView workbookViewId="1">
      <selection activeCell="A4" sqref="A4"/>
    </sheetView>
  </sheetViews>
  <sheetFormatPr defaultColWidth="9" defaultRowHeight="16.5" x14ac:dyDescent="0.25"/>
  <cols>
    <col min="1" max="1" width="5.5703125" style="62" customWidth="1"/>
    <col min="2" max="2" width="38" style="62" customWidth="1"/>
    <col min="3" max="3" width="9.42578125" style="63" hidden="1" customWidth="1"/>
    <col min="4" max="4" width="9.28515625" style="63" hidden="1" customWidth="1"/>
    <col min="5" max="5" width="10.140625" style="63" hidden="1" customWidth="1"/>
    <col min="6" max="6" width="8.7109375" style="63" hidden="1" customWidth="1"/>
    <col min="7" max="7" width="9.28515625" style="63" customWidth="1"/>
    <col min="8" max="8" width="10.140625" style="63" customWidth="1"/>
    <col min="9" max="9" width="12.5703125" style="63" customWidth="1"/>
    <col min="10" max="10" width="13.42578125" style="63" customWidth="1"/>
    <col min="11" max="11" width="9.140625" style="63" bestFit="1" customWidth="1"/>
    <col min="12" max="12" width="12.28515625" style="63" hidden="1" customWidth="1"/>
    <col min="13" max="13" width="11.7109375" style="63" hidden="1" customWidth="1"/>
    <col min="14" max="14" width="10.5703125" style="63" hidden="1" customWidth="1"/>
    <col min="15" max="15" width="13.140625" style="63" customWidth="1"/>
    <col min="16" max="16" width="12.140625" style="63" customWidth="1"/>
    <col min="17" max="17" width="8.42578125" style="63" customWidth="1"/>
    <col min="18" max="18" width="10.140625" style="63" hidden="1" customWidth="1"/>
    <col min="19" max="19" width="10.7109375" style="63" hidden="1" customWidth="1"/>
    <col min="20" max="20" width="9.140625" style="63" hidden="1" customWidth="1"/>
    <col min="21" max="21" width="10.28515625" style="63" customWidth="1"/>
    <col min="22" max="22" width="10.42578125" style="63" customWidth="1"/>
    <col min="23" max="23" width="8.140625" style="63" customWidth="1"/>
    <col min="24" max="24" width="11.85546875" style="63" bestFit="1" customWidth="1"/>
    <col min="25" max="25" width="10.5703125" style="63" customWidth="1"/>
    <col min="26" max="26" width="8.5703125" style="63" customWidth="1"/>
    <col min="27" max="27" width="10.42578125" style="63" customWidth="1"/>
    <col min="28" max="28" width="7.42578125" style="63" customWidth="1"/>
    <col min="29" max="29" width="9.85546875" style="62" bestFit="1" customWidth="1"/>
    <col min="30" max="256" width="9" style="62"/>
    <col min="257" max="257" width="5.5703125" style="62" customWidth="1"/>
    <col min="258" max="258" width="38" style="62" customWidth="1"/>
    <col min="259" max="259" width="12.140625" style="62" customWidth="1"/>
    <col min="260" max="260" width="9.28515625" style="62" customWidth="1"/>
    <col min="261" max="261" width="10.140625" style="62" customWidth="1"/>
    <col min="262" max="262" width="8.7109375" style="62" customWidth="1"/>
    <col min="263" max="263" width="9.28515625" style="62" customWidth="1"/>
    <col min="264" max="264" width="13.85546875" style="62" customWidth="1"/>
    <col min="265" max="265" width="12.5703125" style="62" customWidth="1"/>
    <col min="266" max="266" width="13.42578125" style="62" customWidth="1"/>
    <col min="267" max="267" width="9.140625" style="62" bestFit="1" customWidth="1"/>
    <col min="268" max="268" width="12.28515625" style="62" customWidth="1"/>
    <col min="269" max="269" width="11.7109375" style="62" customWidth="1"/>
    <col min="270" max="270" width="10.5703125" style="62" customWidth="1"/>
    <col min="271" max="271" width="13.140625" style="62" customWidth="1"/>
    <col min="272" max="272" width="12.140625" style="62" customWidth="1"/>
    <col min="273" max="273" width="8.42578125" style="62" customWidth="1"/>
    <col min="274" max="274" width="10.140625" style="62" customWidth="1"/>
    <col min="275" max="275" width="10.7109375" style="62" customWidth="1"/>
    <col min="276" max="276" width="9.140625" style="62" bestFit="1" customWidth="1"/>
    <col min="277" max="277" width="10.28515625" style="62" customWidth="1"/>
    <col min="278" max="278" width="10.42578125" style="62" customWidth="1"/>
    <col min="279" max="279" width="8.140625" style="62" customWidth="1"/>
    <col min="280" max="280" width="11.85546875" style="62" bestFit="1" customWidth="1"/>
    <col min="281" max="281" width="10.5703125" style="62" customWidth="1"/>
    <col min="282" max="282" width="8.5703125" style="62" customWidth="1"/>
    <col min="283" max="283" width="10.42578125" style="62" customWidth="1"/>
    <col min="284" max="284" width="11.85546875" style="62" customWidth="1"/>
    <col min="285" max="285" width="9.85546875" style="62" bestFit="1" customWidth="1"/>
    <col min="286" max="512" width="9" style="62"/>
    <col min="513" max="513" width="5.5703125" style="62" customWidth="1"/>
    <col min="514" max="514" width="38" style="62" customWidth="1"/>
    <col min="515" max="515" width="12.140625" style="62" customWidth="1"/>
    <col min="516" max="516" width="9.28515625" style="62" customWidth="1"/>
    <col min="517" max="517" width="10.140625" style="62" customWidth="1"/>
    <col min="518" max="518" width="8.7109375" style="62" customWidth="1"/>
    <col min="519" max="519" width="9.28515625" style="62" customWidth="1"/>
    <col min="520" max="520" width="13.85546875" style="62" customWidth="1"/>
    <col min="521" max="521" width="12.5703125" style="62" customWidth="1"/>
    <col min="522" max="522" width="13.42578125" style="62" customWidth="1"/>
    <col min="523" max="523" width="9.140625" style="62" bestFit="1" customWidth="1"/>
    <col min="524" max="524" width="12.28515625" style="62" customWidth="1"/>
    <col min="525" max="525" width="11.7109375" style="62" customWidth="1"/>
    <col min="526" max="526" width="10.5703125" style="62" customWidth="1"/>
    <col min="527" max="527" width="13.140625" style="62" customWidth="1"/>
    <col min="528" max="528" width="12.140625" style="62" customWidth="1"/>
    <col min="529" max="529" width="8.42578125" style="62" customWidth="1"/>
    <col min="530" max="530" width="10.140625" style="62" customWidth="1"/>
    <col min="531" max="531" width="10.7109375" style="62" customWidth="1"/>
    <col min="532" max="532" width="9.140625" style="62" bestFit="1" customWidth="1"/>
    <col min="533" max="533" width="10.28515625" style="62" customWidth="1"/>
    <col min="534" max="534" width="10.42578125" style="62" customWidth="1"/>
    <col min="535" max="535" width="8.140625" style="62" customWidth="1"/>
    <col min="536" max="536" width="11.85546875" style="62" bestFit="1" customWidth="1"/>
    <col min="537" max="537" width="10.5703125" style="62" customWidth="1"/>
    <col min="538" max="538" width="8.5703125" style="62" customWidth="1"/>
    <col min="539" max="539" width="10.42578125" style="62" customWidth="1"/>
    <col min="540" max="540" width="11.85546875" style="62" customWidth="1"/>
    <col min="541" max="541" width="9.85546875" style="62" bestFit="1" customWidth="1"/>
    <col min="542" max="768" width="9" style="62"/>
    <col min="769" max="769" width="5.5703125" style="62" customWidth="1"/>
    <col min="770" max="770" width="38" style="62" customWidth="1"/>
    <col min="771" max="771" width="12.140625" style="62" customWidth="1"/>
    <col min="772" max="772" width="9.28515625" style="62" customWidth="1"/>
    <col min="773" max="773" width="10.140625" style="62" customWidth="1"/>
    <col min="774" max="774" width="8.7109375" style="62" customWidth="1"/>
    <col min="775" max="775" width="9.28515625" style="62" customWidth="1"/>
    <col min="776" max="776" width="13.85546875" style="62" customWidth="1"/>
    <col min="777" max="777" width="12.5703125" style="62" customWidth="1"/>
    <col min="778" max="778" width="13.42578125" style="62" customWidth="1"/>
    <col min="779" max="779" width="9.140625" style="62" bestFit="1" customWidth="1"/>
    <col min="780" max="780" width="12.28515625" style="62" customWidth="1"/>
    <col min="781" max="781" width="11.7109375" style="62" customWidth="1"/>
    <col min="782" max="782" width="10.5703125" style="62" customWidth="1"/>
    <col min="783" max="783" width="13.140625" style="62" customWidth="1"/>
    <col min="784" max="784" width="12.140625" style="62" customWidth="1"/>
    <col min="785" max="785" width="8.42578125" style="62" customWidth="1"/>
    <col min="786" max="786" width="10.140625" style="62" customWidth="1"/>
    <col min="787" max="787" width="10.7109375" style="62" customWidth="1"/>
    <col min="788" max="788" width="9.140625" style="62" bestFit="1" customWidth="1"/>
    <col min="789" max="789" width="10.28515625" style="62" customWidth="1"/>
    <col min="790" max="790" width="10.42578125" style="62" customWidth="1"/>
    <col min="791" max="791" width="8.140625" style="62" customWidth="1"/>
    <col min="792" max="792" width="11.85546875" style="62" bestFit="1" customWidth="1"/>
    <col min="793" max="793" width="10.5703125" style="62" customWidth="1"/>
    <col min="794" max="794" width="8.5703125" style="62" customWidth="1"/>
    <col min="795" max="795" width="10.42578125" style="62" customWidth="1"/>
    <col min="796" max="796" width="11.85546875" style="62" customWidth="1"/>
    <col min="797" max="797" width="9.85546875" style="62" bestFit="1" customWidth="1"/>
    <col min="798" max="1024" width="9" style="62"/>
    <col min="1025" max="1025" width="5.5703125" style="62" customWidth="1"/>
    <col min="1026" max="1026" width="38" style="62" customWidth="1"/>
    <col min="1027" max="1027" width="12.140625" style="62" customWidth="1"/>
    <col min="1028" max="1028" width="9.28515625" style="62" customWidth="1"/>
    <col min="1029" max="1029" width="10.140625" style="62" customWidth="1"/>
    <col min="1030" max="1030" width="8.7109375" style="62" customWidth="1"/>
    <col min="1031" max="1031" width="9.28515625" style="62" customWidth="1"/>
    <col min="1032" max="1032" width="13.85546875" style="62" customWidth="1"/>
    <col min="1033" max="1033" width="12.5703125" style="62" customWidth="1"/>
    <col min="1034" max="1034" width="13.42578125" style="62" customWidth="1"/>
    <col min="1035" max="1035" width="9.140625" style="62" bestFit="1" customWidth="1"/>
    <col min="1036" max="1036" width="12.28515625" style="62" customWidth="1"/>
    <col min="1037" max="1037" width="11.7109375" style="62" customWidth="1"/>
    <col min="1038" max="1038" width="10.5703125" style="62" customWidth="1"/>
    <col min="1039" max="1039" width="13.140625" style="62" customWidth="1"/>
    <col min="1040" max="1040" width="12.140625" style="62" customWidth="1"/>
    <col min="1041" max="1041" width="8.42578125" style="62" customWidth="1"/>
    <col min="1042" max="1042" width="10.140625" style="62" customWidth="1"/>
    <col min="1043" max="1043" width="10.7109375" style="62" customWidth="1"/>
    <col min="1044" max="1044" width="9.140625" style="62" bestFit="1" customWidth="1"/>
    <col min="1045" max="1045" width="10.28515625" style="62" customWidth="1"/>
    <col min="1046" max="1046" width="10.42578125" style="62" customWidth="1"/>
    <col min="1047" max="1047" width="8.140625" style="62" customWidth="1"/>
    <col min="1048" max="1048" width="11.85546875" style="62" bestFit="1" customWidth="1"/>
    <col min="1049" max="1049" width="10.5703125" style="62" customWidth="1"/>
    <col min="1050" max="1050" width="8.5703125" style="62" customWidth="1"/>
    <col min="1051" max="1051" width="10.42578125" style="62" customWidth="1"/>
    <col min="1052" max="1052" width="11.85546875" style="62" customWidth="1"/>
    <col min="1053" max="1053" width="9.85546875" style="62" bestFit="1" customWidth="1"/>
    <col min="1054" max="1280" width="9" style="62"/>
    <col min="1281" max="1281" width="5.5703125" style="62" customWidth="1"/>
    <col min="1282" max="1282" width="38" style="62" customWidth="1"/>
    <col min="1283" max="1283" width="12.140625" style="62" customWidth="1"/>
    <col min="1284" max="1284" width="9.28515625" style="62" customWidth="1"/>
    <col min="1285" max="1285" width="10.140625" style="62" customWidth="1"/>
    <col min="1286" max="1286" width="8.7109375" style="62" customWidth="1"/>
    <col min="1287" max="1287" width="9.28515625" style="62" customWidth="1"/>
    <col min="1288" max="1288" width="13.85546875" style="62" customWidth="1"/>
    <col min="1289" max="1289" width="12.5703125" style="62" customWidth="1"/>
    <col min="1290" max="1290" width="13.42578125" style="62" customWidth="1"/>
    <col min="1291" max="1291" width="9.140625" style="62" bestFit="1" customWidth="1"/>
    <col min="1292" max="1292" width="12.28515625" style="62" customWidth="1"/>
    <col min="1293" max="1293" width="11.7109375" style="62" customWidth="1"/>
    <col min="1294" max="1294" width="10.5703125" style="62" customWidth="1"/>
    <col min="1295" max="1295" width="13.140625" style="62" customWidth="1"/>
    <col min="1296" max="1296" width="12.140625" style="62" customWidth="1"/>
    <col min="1297" max="1297" width="8.42578125" style="62" customWidth="1"/>
    <col min="1298" max="1298" width="10.140625" style="62" customWidth="1"/>
    <col min="1299" max="1299" width="10.7109375" style="62" customWidth="1"/>
    <col min="1300" max="1300" width="9.140625" style="62" bestFit="1" customWidth="1"/>
    <col min="1301" max="1301" width="10.28515625" style="62" customWidth="1"/>
    <col min="1302" max="1302" width="10.42578125" style="62" customWidth="1"/>
    <col min="1303" max="1303" width="8.140625" style="62" customWidth="1"/>
    <col min="1304" max="1304" width="11.85546875" style="62" bestFit="1" customWidth="1"/>
    <col min="1305" max="1305" width="10.5703125" style="62" customWidth="1"/>
    <col min="1306" max="1306" width="8.5703125" style="62" customWidth="1"/>
    <col min="1307" max="1307" width="10.42578125" style="62" customWidth="1"/>
    <col min="1308" max="1308" width="11.85546875" style="62" customWidth="1"/>
    <col min="1309" max="1309" width="9.85546875" style="62" bestFit="1" customWidth="1"/>
    <col min="1310" max="1536" width="9" style="62"/>
    <col min="1537" max="1537" width="5.5703125" style="62" customWidth="1"/>
    <col min="1538" max="1538" width="38" style="62" customWidth="1"/>
    <col min="1539" max="1539" width="12.140625" style="62" customWidth="1"/>
    <col min="1540" max="1540" width="9.28515625" style="62" customWidth="1"/>
    <col min="1541" max="1541" width="10.140625" style="62" customWidth="1"/>
    <col min="1542" max="1542" width="8.7109375" style="62" customWidth="1"/>
    <col min="1543" max="1543" width="9.28515625" style="62" customWidth="1"/>
    <col min="1544" max="1544" width="13.85546875" style="62" customWidth="1"/>
    <col min="1545" max="1545" width="12.5703125" style="62" customWidth="1"/>
    <col min="1546" max="1546" width="13.42578125" style="62" customWidth="1"/>
    <col min="1547" max="1547" width="9.140625" style="62" bestFit="1" customWidth="1"/>
    <col min="1548" max="1548" width="12.28515625" style="62" customWidth="1"/>
    <col min="1549" max="1549" width="11.7109375" style="62" customWidth="1"/>
    <col min="1550" max="1550" width="10.5703125" style="62" customWidth="1"/>
    <col min="1551" max="1551" width="13.140625" style="62" customWidth="1"/>
    <col min="1552" max="1552" width="12.140625" style="62" customWidth="1"/>
    <col min="1553" max="1553" width="8.42578125" style="62" customWidth="1"/>
    <col min="1554" max="1554" width="10.140625" style="62" customWidth="1"/>
    <col min="1555" max="1555" width="10.7109375" style="62" customWidth="1"/>
    <col min="1556" max="1556" width="9.140625" style="62" bestFit="1" customWidth="1"/>
    <col min="1557" max="1557" width="10.28515625" style="62" customWidth="1"/>
    <col min="1558" max="1558" width="10.42578125" style="62" customWidth="1"/>
    <col min="1559" max="1559" width="8.140625" style="62" customWidth="1"/>
    <col min="1560" max="1560" width="11.85546875" style="62" bestFit="1" customWidth="1"/>
    <col min="1561" max="1561" width="10.5703125" style="62" customWidth="1"/>
    <col min="1562" max="1562" width="8.5703125" style="62" customWidth="1"/>
    <col min="1563" max="1563" width="10.42578125" style="62" customWidth="1"/>
    <col min="1564" max="1564" width="11.85546875" style="62" customWidth="1"/>
    <col min="1565" max="1565" width="9.85546875" style="62" bestFit="1" customWidth="1"/>
    <col min="1566" max="1792" width="9" style="62"/>
    <col min="1793" max="1793" width="5.5703125" style="62" customWidth="1"/>
    <col min="1794" max="1794" width="38" style="62" customWidth="1"/>
    <col min="1795" max="1795" width="12.140625" style="62" customWidth="1"/>
    <col min="1796" max="1796" width="9.28515625" style="62" customWidth="1"/>
    <col min="1797" max="1797" width="10.140625" style="62" customWidth="1"/>
    <col min="1798" max="1798" width="8.7109375" style="62" customWidth="1"/>
    <col min="1799" max="1799" width="9.28515625" style="62" customWidth="1"/>
    <col min="1800" max="1800" width="13.85546875" style="62" customWidth="1"/>
    <col min="1801" max="1801" width="12.5703125" style="62" customWidth="1"/>
    <col min="1802" max="1802" width="13.42578125" style="62" customWidth="1"/>
    <col min="1803" max="1803" width="9.140625" style="62" bestFit="1" customWidth="1"/>
    <col min="1804" max="1804" width="12.28515625" style="62" customWidth="1"/>
    <col min="1805" max="1805" width="11.7109375" style="62" customWidth="1"/>
    <col min="1806" max="1806" width="10.5703125" style="62" customWidth="1"/>
    <col min="1807" max="1807" width="13.140625" style="62" customWidth="1"/>
    <col min="1808" max="1808" width="12.140625" style="62" customWidth="1"/>
    <col min="1809" max="1809" width="8.42578125" style="62" customWidth="1"/>
    <col min="1810" max="1810" width="10.140625" style="62" customWidth="1"/>
    <col min="1811" max="1811" width="10.7109375" style="62" customWidth="1"/>
    <col min="1812" max="1812" width="9.140625" style="62" bestFit="1" customWidth="1"/>
    <col min="1813" max="1813" width="10.28515625" style="62" customWidth="1"/>
    <col min="1814" max="1814" width="10.42578125" style="62" customWidth="1"/>
    <col min="1815" max="1815" width="8.140625" style="62" customWidth="1"/>
    <col min="1816" max="1816" width="11.85546875" style="62" bestFit="1" customWidth="1"/>
    <col min="1817" max="1817" width="10.5703125" style="62" customWidth="1"/>
    <col min="1818" max="1818" width="8.5703125" style="62" customWidth="1"/>
    <col min="1819" max="1819" width="10.42578125" style="62" customWidth="1"/>
    <col min="1820" max="1820" width="11.85546875" style="62" customWidth="1"/>
    <col min="1821" max="1821" width="9.85546875" style="62" bestFit="1" customWidth="1"/>
    <col min="1822" max="2048" width="9" style="62"/>
    <col min="2049" max="2049" width="5.5703125" style="62" customWidth="1"/>
    <col min="2050" max="2050" width="38" style="62" customWidth="1"/>
    <col min="2051" max="2051" width="12.140625" style="62" customWidth="1"/>
    <col min="2052" max="2052" width="9.28515625" style="62" customWidth="1"/>
    <col min="2053" max="2053" width="10.140625" style="62" customWidth="1"/>
    <col min="2054" max="2054" width="8.7109375" style="62" customWidth="1"/>
    <col min="2055" max="2055" width="9.28515625" style="62" customWidth="1"/>
    <col min="2056" max="2056" width="13.85546875" style="62" customWidth="1"/>
    <col min="2057" max="2057" width="12.5703125" style="62" customWidth="1"/>
    <col min="2058" max="2058" width="13.42578125" style="62" customWidth="1"/>
    <col min="2059" max="2059" width="9.140625" style="62" bestFit="1" customWidth="1"/>
    <col min="2060" max="2060" width="12.28515625" style="62" customWidth="1"/>
    <col min="2061" max="2061" width="11.7109375" style="62" customWidth="1"/>
    <col min="2062" max="2062" width="10.5703125" style="62" customWidth="1"/>
    <col min="2063" max="2063" width="13.140625" style="62" customWidth="1"/>
    <col min="2064" max="2064" width="12.140625" style="62" customWidth="1"/>
    <col min="2065" max="2065" width="8.42578125" style="62" customWidth="1"/>
    <col min="2066" max="2066" width="10.140625" style="62" customWidth="1"/>
    <col min="2067" max="2067" width="10.7109375" style="62" customWidth="1"/>
    <col min="2068" max="2068" width="9.140625" style="62" bestFit="1" customWidth="1"/>
    <col min="2069" max="2069" width="10.28515625" style="62" customWidth="1"/>
    <col min="2070" max="2070" width="10.42578125" style="62" customWidth="1"/>
    <col min="2071" max="2071" width="8.140625" style="62" customWidth="1"/>
    <col min="2072" max="2072" width="11.85546875" style="62" bestFit="1" customWidth="1"/>
    <col min="2073" max="2073" width="10.5703125" style="62" customWidth="1"/>
    <col min="2074" max="2074" width="8.5703125" style="62" customWidth="1"/>
    <col min="2075" max="2075" width="10.42578125" style="62" customWidth="1"/>
    <col min="2076" max="2076" width="11.85546875" style="62" customWidth="1"/>
    <col min="2077" max="2077" width="9.85546875" style="62" bestFit="1" customWidth="1"/>
    <col min="2078" max="2304" width="9" style="62"/>
    <col min="2305" max="2305" width="5.5703125" style="62" customWidth="1"/>
    <col min="2306" max="2306" width="38" style="62" customWidth="1"/>
    <col min="2307" max="2307" width="12.140625" style="62" customWidth="1"/>
    <col min="2308" max="2308" width="9.28515625" style="62" customWidth="1"/>
    <col min="2309" max="2309" width="10.140625" style="62" customWidth="1"/>
    <col min="2310" max="2310" width="8.7109375" style="62" customWidth="1"/>
    <col min="2311" max="2311" width="9.28515625" style="62" customWidth="1"/>
    <col min="2312" max="2312" width="13.85546875" style="62" customWidth="1"/>
    <col min="2313" max="2313" width="12.5703125" style="62" customWidth="1"/>
    <col min="2314" max="2314" width="13.42578125" style="62" customWidth="1"/>
    <col min="2315" max="2315" width="9.140625" style="62" bestFit="1" customWidth="1"/>
    <col min="2316" max="2316" width="12.28515625" style="62" customWidth="1"/>
    <col min="2317" max="2317" width="11.7109375" style="62" customWidth="1"/>
    <col min="2318" max="2318" width="10.5703125" style="62" customWidth="1"/>
    <col min="2319" max="2319" width="13.140625" style="62" customWidth="1"/>
    <col min="2320" max="2320" width="12.140625" style="62" customWidth="1"/>
    <col min="2321" max="2321" width="8.42578125" style="62" customWidth="1"/>
    <col min="2322" max="2322" width="10.140625" style="62" customWidth="1"/>
    <col min="2323" max="2323" width="10.7109375" style="62" customWidth="1"/>
    <col min="2324" max="2324" width="9.140625" style="62" bestFit="1" customWidth="1"/>
    <col min="2325" max="2325" width="10.28515625" style="62" customWidth="1"/>
    <col min="2326" max="2326" width="10.42578125" style="62" customWidth="1"/>
    <col min="2327" max="2327" width="8.140625" style="62" customWidth="1"/>
    <col min="2328" max="2328" width="11.85546875" style="62" bestFit="1" customWidth="1"/>
    <col min="2329" max="2329" width="10.5703125" style="62" customWidth="1"/>
    <col min="2330" max="2330" width="8.5703125" style="62" customWidth="1"/>
    <col min="2331" max="2331" width="10.42578125" style="62" customWidth="1"/>
    <col min="2332" max="2332" width="11.85546875" style="62" customWidth="1"/>
    <col min="2333" max="2333" width="9.85546875" style="62" bestFit="1" customWidth="1"/>
    <col min="2334" max="2560" width="9" style="62"/>
    <col min="2561" max="2561" width="5.5703125" style="62" customWidth="1"/>
    <col min="2562" max="2562" width="38" style="62" customWidth="1"/>
    <col min="2563" max="2563" width="12.140625" style="62" customWidth="1"/>
    <col min="2564" max="2564" width="9.28515625" style="62" customWidth="1"/>
    <col min="2565" max="2565" width="10.140625" style="62" customWidth="1"/>
    <col min="2566" max="2566" width="8.7109375" style="62" customWidth="1"/>
    <col min="2567" max="2567" width="9.28515625" style="62" customWidth="1"/>
    <col min="2568" max="2568" width="13.85546875" style="62" customWidth="1"/>
    <col min="2569" max="2569" width="12.5703125" style="62" customWidth="1"/>
    <col min="2570" max="2570" width="13.42578125" style="62" customWidth="1"/>
    <col min="2571" max="2571" width="9.140625" style="62" bestFit="1" customWidth="1"/>
    <col min="2572" max="2572" width="12.28515625" style="62" customWidth="1"/>
    <col min="2573" max="2573" width="11.7109375" style="62" customWidth="1"/>
    <col min="2574" max="2574" width="10.5703125" style="62" customWidth="1"/>
    <col min="2575" max="2575" width="13.140625" style="62" customWidth="1"/>
    <col min="2576" max="2576" width="12.140625" style="62" customWidth="1"/>
    <col min="2577" max="2577" width="8.42578125" style="62" customWidth="1"/>
    <col min="2578" max="2578" width="10.140625" style="62" customWidth="1"/>
    <col min="2579" max="2579" width="10.7109375" style="62" customWidth="1"/>
    <col min="2580" max="2580" width="9.140625" style="62" bestFit="1" customWidth="1"/>
    <col min="2581" max="2581" width="10.28515625" style="62" customWidth="1"/>
    <col min="2582" max="2582" width="10.42578125" style="62" customWidth="1"/>
    <col min="2583" max="2583" width="8.140625" style="62" customWidth="1"/>
    <col min="2584" max="2584" width="11.85546875" style="62" bestFit="1" customWidth="1"/>
    <col min="2585" max="2585" width="10.5703125" style="62" customWidth="1"/>
    <col min="2586" max="2586" width="8.5703125" style="62" customWidth="1"/>
    <col min="2587" max="2587" width="10.42578125" style="62" customWidth="1"/>
    <col min="2588" max="2588" width="11.85546875" style="62" customWidth="1"/>
    <col min="2589" max="2589" width="9.85546875" style="62" bestFit="1" customWidth="1"/>
    <col min="2590" max="2816" width="9" style="62"/>
    <col min="2817" max="2817" width="5.5703125" style="62" customWidth="1"/>
    <col min="2818" max="2818" width="38" style="62" customWidth="1"/>
    <col min="2819" max="2819" width="12.140625" style="62" customWidth="1"/>
    <col min="2820" max="2820" width="9.28515625" style="62" customWidth="1"/>
    <col min="2821" max="2821" width="10.140625" style="62" customWidth="1"/>
    <col min="2822" max="2822" width="8.7109375" style="62" customWidth="1"/>
    <col min="2823" max="2823" width="9.28515625" style="62" customWidth="1"/>
    <col min="2824" max="2824" width="13.85546875" style="62" customWidth="1"/>
    <col min="2825" max="2825" width="12.5703125" style="62" customWidth="1"/>
    <col min="2826" max="2826" width="13.42578125" style="62" customWidth="1"/>
    <col min="2827" max="2827" width="9.140625" style="62" bestFit="1" customWidth="1"/>
    <col min="2828" max="2828" width="12.28515625" style="62" customWidth="1"/>
    <col min="2829" max="2829" width="11.7109375" style="62" customWidth="1"/>
    <col min="2830" max="2830" width="10.5703125" style="62" customWidth="1"/>
    <col min="2831" max="2831" width="13.140625" style="62" customWidth="1"/>
    <col min="2832" max="2832" width="12.140625" style="62" customWidth="1"/>
    <col min="2833" max="2833" width="8.42578125" style="62" customWidth="1"/>
    <col min="2834" max="2834" width="10.140625" style="62" customWidth="1"/>
    <col min="2835" max="2835" width="10.7109375" style="62" customWidth="1"/>
    <col min="2836" max="2836" width="9.140625" style="62" bestFit="1" customWidth="1"/>
    <col min="2837" max="2837" width="10.28515625" style="62" customWidth="1"/>
    <col min="2838" max="2838" width="10.42578125" style="62" customWidth="1"/>
    <col min="2839" max="2839" width="8.140625" style="62" customWidth="1"/>
    <col min="2840" max="2840" width="11.85546875" style="62" bestFit="1" customWidth="1"/>
    <col min="2841" max="2841" width="10.5703125" style="62" customWidth="1"/>
    <col min="2842" max="2842" width="8.5703125" style="62" customWidth="1"/>
    <col min="2843" max="2843" width="10.42578125" style="62" customWidth="1"/>
    <col min="2844" max="2844" width="11.85546875" style="62" customWidth="1"/>
    <col min="2845" max="2845" width="9.85546875" style="62" bestFit="1" customWidth="1"/>
    <col min="2846" max="3072" width="9" style="62"/>
    <col min="3073" max="3073" width="5.5703125" style="62" customWidth="1"/>
    <col min="3074" max="3074" width="38" style="62" customWidth="1"/>
    <col min="3075" max="3075" width="12.140625" style="62" customWidth="1"/>
    <col min="3076" max="3076" width="9.28515625" style="62" customWidth="1"/>
    <col min="3077" max="3077" width="10.140625" style="62" customWidth="1"/>
    <col min="3078" max="3078" width="8.7109375" style="62" customWidth="1"/>
    <col min="3079" max="3079" width="9.28515625" style="62" customWidth="1"/>
    <col min="3080" max="3080" width="13.85546875" style="62" customWidth="1"/>
    <col min="3081" max="3081" width="12.5703125" style="62" customWidth="1"/>
    <col min="3082" max="3082" width="13.42578125" style="62" customWidth="1"/>
    <col min="3083" max="3083" width="9.140625" style="62" bestFit="1" customWidth="1"/>
    <col min="3084" max="3084" width="12.28515625" style="62" customWidth="1"/>
    <col min="3085" max="3085" width="11.7109375" style="62" customWidth="1"/>
    <col min="3086" max="3086" width="10.5703125" style="62" customWidth="1"/>
    <col min="3087" max="3087" width="13.140625" style="62" customWidth="1"/>
    <col min="3088" max="3088" width="12.140625" style="62" customWidth="1"/>
    <col min="3089" max="3089" width="8.42578125" style="62" customWidth="1"/>
    <col min="3090" max="3090" width="10.140625" style="62" customWidth="1"/>
    <col min="3091" max="3091" width="10.7109375" style="62" customWidth="1"/>
    <col min="3092" max="3092" width="9.140625" style="62" bestFit="1" customWidth="1"/>
    <col min="3093" max="3093" width="10.28515625" style="62" customWidth="1"/>
    <col min="3094" max="3094" width="10.42578125" style="62" customWidth="1"/>
    <col min="3095" max="3095" width="8.140625" style="62" customWidth="1"/>
    <col min="3096" max="3096" width="11.85546875" style="62" bestFit="1" customWidth="1"/>
    <col min="3097" max="3097" width="10.5703125" style="62" customWidth="1"/>
    <col min="3098" max="3098" width="8.5703125" style="62" customWidth="1"/>
    <col min="3099" max="3099" width="10.42578125" style="62" customWidth="1"/>
    <col min="3100" max="3100" width="11.85546875" style="62" customWidth="1"/>
    <col min="3101" max="3101" width="9.85546875" style="62" bestFit="1" customWidth="1"/>
    <col min="3102" max="3328" width="9" style="62"/>
    <col min="3329" max="3329" width="5.5703125" style="62" customWidth="1"/>
    <col min="3330" max="3330" width="38" style="62" customWidth="1"/>
    <col min="3331" max="3331" width="12.140625" style="62" customWidth="1"/>
    <col min="3332" max="3332" width="9.28515625" style="62" customWidth="1"/>
    <col min="3333" max="3333" width="10.140625" style="62" customWidth="1"/>
    <col min="3334" max="3334" width="8.7109375" style="62" customWidth="1"/>
    <col min="3335" max="3335" width="9.28515625" style="62" customWidth="1"/>
    <col min="3336" max="3336" width="13.85546875" style="62" customWidth="1"/>
    <col min="3337" max="3337" width="12.5703125" style="62" customWidth="1"/>
    <col min="3338" max="3338" width="13.42578125" style="62" customWidth="1"/>
    <col min="3339" max="3339" width="9.140625" style="62" bestFit="1" customWidth="1"/>
    <col min="3340" max="3340" width="12.28515625" style="62" customWidth="1"/>
    <col min="3341" max="3341" width="11.7109375" style="62" customWidth="1"/>
    <col min="3342" max="3342" width="10.5703125" style="62" customWidth="1"/>
    <col min="3343" max="3343" width="13.140625" style="62" customWidth="1"/>
    <col min="3344" max="3344" width="12.140625" style="62" customWidth="1"/>
    <col min="3345" max="3345" width="8.42578125" style="62" customWidth="1"/>
    <col min="3346" max="3346" width="10.140625" style="62" customWidth="1"/>
    <col min="3347" max="3347" width="10.7109375" style="62" customWidth="1"/>
    <col min="3348" max="3348" width="9.140625" style="62" bestFit="1" customWidth="1"/>
    <col min="3349" max="3349" width="10.28515625" style="62" customWidth="1"/>
    <col min="3350" max="3350" width="10.42578125" style="62" customWidth="1"/>
    <col min="3351" max="3351" width="8.140625" style="62" customWidth="1"/>
    <col min="3352" max="3352" width="11.85546875" style="62" bestFit="1" customWidth="1"/>
    <col min="3353" max="3353" width="10.5703125" style="62" customWidth="1"/>
    <col min="3354" max="3354" width="8.5703125" style="62" customWidth="1"/>
    <col min="3355" max="3355" width="10.42578125" style="62" customWidth="1"/>
    <col min="3356" max="3356" width="11.85546875" style="62" customWidth="1"/>
    <col min="3357" max="3357" width="9.85546875" style="62" bestFit="1" customWidth="1"/>
    <col min="3358" max="3584" width="9" style="62"/>
    <col min="3585" max="3585" width="5.5703125" style="62" customWidth="1"/>
    <col min="3586" max="3586" width="38" style="62" customWidth="1"/>
    <col min="3587" max="3587" width="12.140625" style="62" customWidth="1"/>
    <col min="3588" max="3588" width="9.28515625" style="62" customWidth="1"/>
    <col min="3589" max="3589" width="10.140625" style="62" customWidth="1"/>
    <col min="3590" max="3590" width="8.7109375" style="62" customWidth="1"/>
    <col min="3591" max="3591" width="9.28515625" style="62" customWidth="1"/>
    <col min="3592" max="3592" width="13.85546875" style="62" customWidth="1"/>
    <col min="3593" max="3593" width="12.5703125" style="62" customWidth="1"/>
    <col min="3594" max="3594" width="13.42578125" style="62" customWidth="1"/>
    <col min="3595" max="3595" width="9.140625" style="62" bestFit="1" customWidth="1"/>
    <col min="3596" max="3596" width="12.28515625" style="62" customWidth="1"/>
    <col min="3597" max="3597" width="11.7109375" style="62" customWidth="1"/>
    <col min="3598" max="3598" width="10.5703125" style="62" customWidth="1"/>
    <col min="3599" max="3599" width="13.140625" style="62" customWidth="1"/>
    <col min="3600" max="3600" width="12.140625" style="62" customWidth="1"/>
    <col min="3601" max="3601" width="8.42578125" style="62" customWidth="1"/>
    <col min="3602" max="3602" width="10.140625" style="62" customWidth="1"/>
    <col min="3603" max="3603" width="10.7109375" style="62" customWidth="1"/>
    <col min="3604" max="3604" width="9.140625" style="62" bestFit="1" customWidth="1"/>
    <col min="3605" max="3605" width="10.28515625" style="62" customWidth="1"/>
    <col min="3606" max="3606" width="10.42578125" style="62" customWidth="1"/>
    <col min="3607" max="3607" width="8.140625" style="62" customWidth="1"/>
    <col min="3608" max="3608" width="11.85546875" style="62" bestFit="1" customWidth="1"/>
    <col min="3609" max="3609" width="10.5703125" style="62" customWidth="1"/>
    <col min="3610" max="3610" width="8.5703125" style="62" customWidth="1"/>
    <col min="3611" max="3611" width="10.42578125" style="62" customWidth="1"/>
    <col min="3612" max="3612" width="11.85546875" style="62" customWidth="1"/>
    <col min="3613" max="3613" width="9.85546875" style="62" bestFit="1" customWidth="1"/>
    <col min="3614" max="3840" width="9" style="62"/>
    <col min="3841" max="3841" width="5.5703125" style="62" customWidth="1"/>
    <col min="3842" max="3842" width="38" style="62" customWidth="1"/>
    <col min="3843" max="3843" width="12.140625" style="62" customWidth="1"/>
    <col min="3844" max="3844" width="9.28515625" style="62" customWidth="1"/>
    <col min="3845" max="3845" width="10.140625" style="62" customWidth="1"/>
    <col min="3846" max="3846" width="8.7109375" style="62" customWidth="1"/>
    <col min="3847" max="3847" width="9.28515625" style="62" customWidth="1"/>
    <col min="3848" max="3848" width="13.85546875" style="62" customWidth="1"/>
    <col min="3849" max="3849" width="12.5703125" style="62" customWidth="1"/>
    <col min="3850" max="3850" width="13.42578125" style="62" customWidth="1"/>
    <col min="3851" max="3851" width="9.140625" style="62" bestFit="1" customWidth="1"/>
    <col min="3852" max="3852" width="12.28515625" style="62" customWidth="1"/>
    <col min="3853" max="3853" width="11.7109375" style="62" customWidth="1"/>
    <col min="3854" max="3854" width="10.5703125" style="62" customWidth="1"/>
    <col min="3855" max="3855" width="13.140625" style="62" customWidth="1"/>
    <col min="3856" max="3856" width="12.140625" style="62" customWidth="1"/>
    <col min="3857" max="3857" width="8.42578125" style="62" customWidth="1"/>
    <col min="3858" max="3858" width="10.140625" style="62" customWidth="1"/>
    <col min="3859" max="3859" width="10.7109375" style="62" customWidth="1"/>
    <col min="3860" max="3860" width="9.140625" style="62" bestFit="1" customWidth="1"/>
    <col min="3861" max="3861" width="10.28515625" style="62" customWidth="1"/>
    <col min="3862" max="3862" width="10.42578125" style="62" customWidth="1"/>
    <col min="3863" max="3863" width="8.140625" style="62" customWidth="1"/>
    <col min="3864" max="3864" width="11.85546875" style="62" bestFit="1" customWidth="1"/>
    <col min="3865" max="3865" width="10.5703125" style="62" customWidth="1"/>
    <col min="3866" max="3866" width="8.5703125" style="62" customWidth="1"/>
    <col min="3867" max="3867" width="10.42578125" style="62" customWidth="1"/>
    <col min="3868" max="3868" width="11.85546875" style="62" customWidth="1"/>
    <col min="3869" max="3869" width="9.85546875" style="62" bestFit="1" customWidth="1"/>
    <col min="3870" max="4096" width="9" style="62"/>
    <col min="4097" max="4097" width="5.5703125" style="62" customWidth="1"/>
    <col min="4098" max="4098" width="38" style="62" customWidth="1"/>
    <col min="4099" max="4099" width="12.140625" style="62" customWidth="1"/>
    <col min="4100" max="4100" width="9.28515625" style="62" customWidth="1"/>
    <col min="4101" max="4101" width="10.140625" style="62" customWidth="1"/>
    <col min="4102" max="4102" width="8.7109375" style="62" customWidth="1"/>
    <col min="4103" max="4103" width="9.28515625" style="62" customWidth="1"/>
    <col min="4104" max="4104" width="13.85546875" style="62" customWidth="1"/>
    <col min="4105" max="4105" width="12.5703125" style="62" customWidth="1"/>
    <col min="4106" max="4106" width="13.42578125" style="62" customWidth="1"/>
    <col min="4107" max="4107" width="9.140625" style="62" bestFit="1" customWidth="1"/>
    <col min="4108" max="4108" width="12.28515625" style="62" customWidth="1"/>
    <col min="4109" max="4109" width="11.7109375" style="62" customWidth="1"/>
    <col min="4110" max="4110" width="10.5703125" style="62" customWidth="1"/>
    <col min="4111" max="4111" width="13.140625" style="62" customWidth="1"/>
    <col min="4112" max="4112" width="12.140625" style="62" customWidth="1"/>
    <col min="4113" max="4113" width="8.42578125" style="62" customWidth="1"/>
    <col min="4114" max="4114" width="10.140625" style="62" customWidth="1"/>
    <col min="4115" max="4115" width="10.7109375" style="62" customWidth="1"/>
    <col min="4116" max="4116" width="9.140625" style="62" bestFit="1" customWidth="1"/>
    <col min="4117" max="4117" width="10.28515625" style="62" customWidth="1"/>
    <col min="4118" max="4118" width="10.42578125" style="62" customWidth="1"/>
    <col min="4119" max="4119" width="8.140625" style="62" customWidth="1"/>
    <col min="4120" max="4120" width="11.85546875" style="62" bestFit="1" customWidth="1"/>
    <col min="4121" max="4121" width="10.5703125" style="62" customWidth="1"/>
    <col min="4122" max="4122" width="8.5703125" style="62" customWidth="1"/>
    <col min="4123" max="4123" width="10.42578125" style="62" customWidth="1"/>
    <col min="4124" max="4124" width="11.85546875" style="62" customWidth="1"/>
    <col min="4125" max="4125" width="9.85546875" style="62" bestFit="1" customWidth="1"/>
    <col min="4126" max="4352" width="9" style="62"/>
    <col min="4353" max="4353" width="5.5703125" style="62" customWidth="1"/>
    <col min="4354" max="4354" width="38" style="62" customWidth="1"/>
    <col min="4355" max="4355" width="12.140625" style="62" customWidth="1"/>
    <col min="4356" max="4356" width="9.28515625" style="62" customWidth="1"/>
    <col min="4357" max="4357" width="10.140625" style="62" customWidth="1"/>
    <col min="4358" max="4358" width="8.7109375" style="62" customWidth="1"/>
    <col min="4359" max="4359" width="9.28515625" style="62" customWidth="1"/>
    <col min="4360" max="4360" width="13.85546875" style="62" customWidth="1"/>
    <col min="4361" max="4361" width="12.5703125" style="62" customWidth="1"/>
    <col min="4362" max="4362" width="13.42578125" style="62" customWidth="1"/>
    <col min="4363" max="4363" width="9.140625" style="62" bestFit="1" customWidth="1"/>
    <col min="4364" max="4364" width="12.28515625" style="62" customWidth="1"/>
    <col min="4365" max="4365" width="11.7109375" style="62" customWidth="1"/>
    <col min="4366" max="4366" width="10.5703125" style="62" customWidth="1"/>
    <col min="4367" max="4367" width="13.140625" style="62" customWidth="1"/>
    <col min="4368" max="4368" width="12.140625" style="62" customWidth="1"/>
    <col min="4369" max="4369" width="8.42578125" style="62" customWidth="1"/>
    <col min="4370" max="4370" width="10.140625" style="62" customWidth="1"/>
    <col min="4371" max="4371" width="10.7109375" style="62" customWidth="1"/>
    <col min="4372" max="4372" width="9.140625" style="62" bestFit="1" customWidth="1"/>
    <col min="4373" max="4373" width="10.28515625" style="62" customWidth="1"/>
    <col min="4374" max="4374" width="10.42578125" style="62" customWidth="1"/>
    <col min="4375" max="4375" width="8.140625" style="62" customWidth="1"/>
    <col min="4376" max="4376" width="11.85546875" style="62" bestFit="1" customWidth="1"/>
    <col min="4377" max="4377" width="10.5703125" style="62" customWidth="1"/>
    <col min="4378" max="4378" width="8.5703125" style="62" customWidth="1"/>
    <col min="4379" max="4379" width="10.42578125" style="62" customWidth="1"/>
    <col min="4380" max="4380" width="11.85546875" style="62" customWidth="1"/>
    <col min="4381" max="4381" width="9.85546875" style="62" bestFit="1" customWidth="1"/>
    <col min="4382" max="4608" width="9" style="62"/>
    <col min="4609" max="4609" width="5.5703125" style="62" customWidth="1"/>
    <col min="4610" max="4610" width="38" style="62" customWidth="1"/>
    <col min="4611" max="4611" width="12.140625" style="62" customWidth="1"/>
    <col min="4612" max="4612" width="9.28515625" style="62" customWidth="1"/>
    <col min="4613" max="4613" width="10.140625" style="62" customWidth="1"/>
    <col min="4614" max="4614" width="8.7109375" style="62" customWidth="1"/>
    <col min="4615" max="4615" width="9.28515625" style="62" customWidth="1"/>
    <col min="4616" max="4616" width="13.85546875" style="62" customWidth="1"/>
    <col min="4617" max="4617" width="12.5703125" style="62" customWidth="1"/>
    <col min="4618" max="4618" width="13.42578125" style="62" customWidth="1"/>
    <col min="4619" max="4619" width="9.140625" style="62" bestFit="1" customWidth="1"/>
    <col min="4620" max="4620" width="12.28515625" style="62" customWidth="1"/>
    <col min="4621" max="4621" width="11.7109375" style="62" customWidth="1"/>
    <col min="4622" max="4622" width="10.5703125" style="62" customWidth="1"/>
    <col min="4623" max="4623" width="13.140625" style="62" customWidth="1"/>
    <col min="4624" max="4624" width="12.140625" style="62" customWidth="1"/>
    <col min="4625" max="4625" width="8.42578125" style="62" customWidth="1"/>
    <col min="4626" max="4626" width="10.140625" style="62" customWidth="1"/>
    <col min="4627" max="4627" width="10.7109375" style="62" customWidth="1"/>
    <col min="4628" max="4628" width="9.140625" style="62" bestFit="1" customWidth="1"/>
    <col min="4629" max="4629" width="10.28515625" style="62" customWidth="1"/>
    <col min="4630" max="4630" width="10.42578125" style="62" customWidth="1"/>
    <col min="4631" max="4631" width="8.140625" style="62" customWidth="1"/>
    <col min="4632" max="4632" width="11.85546875" style="62" bestFit="1" customWidth="1"/>
    <col min="4633" max="4633" width="10.5703125" style="62" customWidth="1"/>
    <col min="4634" max="4634" width="8.5703125" style="62" customWidth="1"/>
    <col min="4635" max="4635" width="10.42578125" style="62" customWidth="1"/>
    <col min="4636" max="4636" width="11.85546875" style="62" customWidth="1"/>
    <col min="4637" max="4637" width="9.85546875" style="62" bestFit="1" customWidth="1"/>
    <col min="4638" max="4864" width="9" style="62"/>
    <col min="4865" max="4865" width="5.5703125" style="62" customWidth="1"/>
    <col min="4866" max="4866" width="38" style="62" customWidth="1"/>
    <col min="4867" max="4867" width="12.140625" style="62" customWidth="1"/>
    <col min="4868" max="4868" width="9.28515625" style="62" customWidth="1"/>
    <col min="4869" max="4869" width="10.140625" style="62" customWidth="1"/>
    <col min="4870" max="4870" width="8.7109375" style="62" customWidth="1"/>
    <col min="4871" max="4871" width="9.28515625" style="62" customWidth="1"/>
    <col min="4872" max="4872" width="13.85546875" style="62" customWidth="1"/>
    <col min="4873" max="4873" width="12.5703125" style="62" customWidth="1"/>
    <col min="4874" max="4874" width="13.42578125" style="62" customWidth="1"/>
    <col min="4875" max="4875" width="9.140625" style="62" bestFit="1" customWidth="1"/>
    <col min="4876" max="4876" width="12.28515625" style="62" customWidth="1"/>
    <col min="4877" max="4877" width="11.7109375" style="62" customWidth="1"/>
    <col min="4878" max="4878" width="10.5703125" style="62" customWidth="1"/>
    <col min="4879" max="4879" width="13.140625" style="62" customWidth="1"/>
    <col min="4880" max="4880" width="12.140625" style="62" customWidth="1"/>
    <col min="4881" max="4881" width="8.42578125" style="62" customWidth="1"/>
    <col min="4882" max="4882" width="10.140625" style="62" customWidth="1"/>
    <col min="4883" max="4883" width="10.7109375" style="62" customWidth="1"/>
    <col min="4884" max="4884" width="9.140625" style="62" bestFit="1" customWidth="1"/>
    <col min="4885" max="4885" width="10.28515625" style="62" customWidth="1"/>
    <col min="4886" max="4886" width="10.42578125" style="62" customWidth="1"/>
    <col min="4887" max="4887" width="8.140625" style="62" customWidth="1"/>
    <col min="4888" max="4888" width="11.85546875" style="62" bestFit="1" customWidth="1"/>
    <col min="4889" max="4889" width="10.5703125" style="62" customWidth="1"/>
    <col min="4890" max="4890" width="8.5703125" style="62" customWidth="1"/>
    <col min="4891" max="4891" width="10.42578125" style="62" customWidth="1"/>
    <col min="4892" max="4892" width="11.85546875" style="62" customWidth="1"/>
    <col min="4893" max="4893" width="9.85546875" style="62" bestFit="1" customWidth="1"/>
    <col min="4894" max="5120" width="9" style="62"/>
    <col min="5121" max="5121" width="5.5703125" style="62" customWidth="1"/>
    <col min="5122" max="5122" width="38" style="62" customWidth="1"/>
    <col min="5123" max="5123" width="12.140625" style="62" customWidth="1"/>
    <col min="5124" max="5124" width="9.28515625" style="62" customWidth="1"/>
    <col min="5125" max="5125" width="10.140625" style="62" customWidth="1"/>
    <col min="5126" max="5126" width="8.7109375" style="62" customWidth="1"/>
    <col min="5127" max="5127" width="9.28515625" style="62" customWidth="1"/>
    <col min="5128" max="5128" width="13.85546875" style="62" customWidth="1"/>
    <col min="5129" max="5129" width="12.5703125" style="62" customWidth="1"/>
    <col min="5130" max="5130" width="13.42578125" style="62" customWidth="1"/>
    <col min="5131" max="5131" width="9.140625" style="62" bestFit="1" customWidth="1"/>
    <col min="5132" max="5132" width="12.28515625" style="62" customWidth="1"/>
    <col min="5133" max="5133" width="11.7109375" style="62" customWidth="1"/>
    <col min="5134" max="5134" width="10.5703125" style="62" customWidth="1"/>
    <col min="5135" max="5135" width="13.140625" style="62" customWidth="1"/>
    <col min="5136" max="5136" width="12.140625" style="62" customWidth="1"/>
    <col min="5137" max="5137" width="8.42578125" style="62" customWidth="1"/>
    <col min="5138" max="5138" width="10.140625" style="62" customWidth="1"/>
    <col min="5139" max="5139" width="10.7109375" style="62" customWidth="1"/>
    <col min="5140" max="5140" width="9.140625" style="62" bestFit="1" customWidth="1"/>
    <col min="5141" max="5141" width="10.28515625" style="62" customWidth="1"/>
    <col min="5142" max="5142" width="10.42578125" style="62" customWidth="1"/>
    <col min="5143" max="5143" width="8.140625" style="62" customWidth="1"/>
    <col min="5144" max="5144" width="11.85546875" style="62" bestFit="1" customWidth="1"/>
    <col min="5145" max="5145" width="10.5703125" style="62" customWidth="1"/>
    <col min="5146" max="5146" width="8.5703125" style="62" customWidth="1"/>
    <col min="5147" max="5147" width="10.42578125" style="62" customWidth="1"/>
    <col min="5148" max="5148" width="11.85546875" style="62" customWidth="1"/>
    <col min="5149" max="5149" width="9.85546875" style="62" bestFit="1" customWidth="1"/>
    <col min="5150" max="5376" width="9" style="62"/>
    <col min="5377" max="5377" width="5.5703125" style="62" customWidth="1"/>
    <col min="5378" max="5378" width="38" style="62" customWidth="1"/>
    <col min="5379" max="5379" width="12.140625" style="62" customWidth="1"/>
    <col min="5380" max="5380" width="9.28515625" style="62" customWidth="1"/>
    <col min="5381" max="5381" width="10.140625" style="62" customWidth="1"/>
    <col min="5382" max="5382" width="8.7109375" style="62" customWidth="1"/>
    <col min="5383" max="5383" width="9.28515625" style="62" customWidth="1"/>
    <col min="5384" max="5384" width="13.85546875" style="62" customWidth="1"/>
    <col min="5385" max="5385" width="12.5703125" style="62" customWidth="1"/>
    <col min="5386" max="5386" width="13.42578125" style="62" customWidth="1"/>
    <col min="5387" max="5387" width="9.140625" style="62" bestFit="1" customWidth="1"/>
    <col min="5388" max="5388" width="12.28515625" style="62" customWidth="1"/>
    <col min="5389" max="5389" width="11.7109375" style="62" customWidth="1"/>
    <col min="5390" max="5390" width="10.5703125" style="62" customWidth="1"/>
    <col min="5391" max="5391" width="13.140625" style="62" customWidth="1"/>
    <col min="5392" max="5392" width="12.140625" style="62" customWidth="1"/>
    <col min="5393" max="5393" width="8.42578125" style="62" customWidth="1"/>
    <col min="5394" max="5394" width="10.140625" style="62" customWidth="1"/>
    <col min="5395" max="5395" width="10.7109375" style="62" customWidth="1"/>
    <col min="5396" max="5396" width="9.140625" style="62" bestFit="1" customWidth="1"/>
    <col min="5397" max="5397" width="10.28515625" style="62" customWidth="1"/>
    <col min="5398" max="5398" width="10.42578125" style="62" customWidth="1"/>
    <col min="5399" max="5399" width="8.140625" style="62" customWidth="1"/>
    <col min="5400" max="5400" width="11.85546875" style="62" bestFit="1" customWidth="1"/>
    <col min="5401" max="5401" width="10.5703125" style="62" customWidth="1"/>
    <col min="5402" max="5402" width="8.5703125" style="62" customWidth="1"/>
    <col min="5403" max="5403" width="10.42578125" style="62" customWidth="1"/>
    <col min="5404" max="5404" width="11.85546875" style="62" customWidth="1"/>
    <col min="5405" max="5405" width="9.85546875" style="62" bestFit="1" customWidth="1"/>
    <col min="5406" max="5632" width="9" style="62"/>
    <col min="5633" max="5633" width="5.5703125" style="62" customWidth="1"/>
    <col min="5634" max="5634" width="38" style="62" customWidth="1"/>
    <col min="5635" max="5635" width="12.140625" style="62" customWidth="1"/>
    <col min="5636" max="5636" width="9.28515625" style="62" customWidth="1"/>
    <col min="5637" max="5637" width="10.140625" style="62" customWidth="1"/>
    <col min="5638" max="5638" width="8.7109375" style="62" customWidth="1"/>
    <col min="5639" max="5639" width="9.28515625" style="62" customWidth="1"/>
    <col min="5640" max="5640" width="13.85546875" style="62" customWidth="1"/>
    <col min="5641" max="5641" width="12.5703125" style="62" customWidth="1"/>
    <col min="5642" max="5642" width="13.42578125" style="62" customWidth="1"/>
    <col min="5643" max="5643" width="9.140625" style="62" bestFit="1" customWidth="1"/>
    <col min="5644" max="5644" width="12.28515625" style="62" customWidth="1"/>
    <col min="5645" max="5645" width="11.7109375" style="62" customWidth="1"/>
    <col min="5646" max="5646" width="10.5703125" style="62" customWidth="1"/>
    <col min="5647" max="5647" width="13.140625" style="62" customWidth="1"/>
    <col min="5648" max="5648" width="12.140625" style="62" customWidth="1"/>
    <col min="5649" max="5649" width="8.42578125" style="62" customWidth="1"/>
    <col min="5650" max="5650" width="10.140625" style="62" customWidth="1"/>
    <col min="5651" max="5651" width="10.7109375" style="62" customWidth="1"/>
    <col min="5652" max="5652" width="9.140625" style="62" bestFit="1" customWidth="1"/>
    <col min="5653" max="5653" width="10.28515625" style="62" customWidth="1"/>
    <col min="5654" max="5654" width="10.42578125" style="62" customWidth="1"/>
    <col min="5655" max="5655" width="8.140625" style="62" customWidth="1"/>
    <col min="5656" max="5656" width="11.85546875" style="62" bestFit="1" customWidth="1"/>
    <col min="5657" max="5657" width="10.5703125" style="62" customWidth="1"/>
    <col min="5658" max="5658" width="8.5703125" style="62" customWidth="1"/>
    <col min="5659" max="5659" width="10.42578125" style="62" customWidth="1"/>
    <col min="5660" max="5660" width="11.85546875" style="62" customWidth="1"/>
    <col min="5661" max="5661" width="9.85546875" style="62" bestFit="1" customWidth="1"/>
    <col min="5662" max="5888" width="9" style="62"/>
    <col min="5889" max="5889" width="5.5703125" style="62" customWidth="1"/>
    <col min="5890" max="5890" width="38" style="62" customWidth="1"/>
    <col min="5891" max="5891" width="12.140625" style="62" customWidth="1"/>
    <col min="5892" max="5892" width="9.28515625" style="62" customWidth="1"/>
    <col min="5893" max="5893" width="10.140625" style="62" customWidth="1"/>
    <col min="5894" max="5894" width="8.7109375" style="62" customWidth="1"/>
    <col min="5895" max="5895" width="9.28515625" style="62" customWidth="1"/>
    <col min="5896" max="5896" width="13.85546875" style="62" customWidth="1"/>
    <col min="5897" max="5897" width="12.5703125" style="62" customWidth="1"/>
    <col min="5898" max="5898" width="13.42578125" style="62" customWidth="1"/>
    <col min="5899" max="5899" width="9.140625" style="62" bestFit="1" customWidth="1"/>
    <col min="5900" max="5900" width="12.28515625" style="62" customWidth="1"/>
    <col min="5901" max="5901" width="11.7109375" style="62" customWidth="1"/>
    <col min="5902" max="5902" width="10.5703125" style="62" customWidth="1"/>
    <col min="5903" max="5903" width="13.140625" style="62" customWidth="1"/>
    <col min="5904" max="5904" width="12.140625" style="62" customWidth="1"/>
    <col min="5905" max="5905" width="8.42578125" style="62" customWidth="1"/>
    <col min="5906" max="5906" width="10.140625" style="62" customWidth="1"/>
    <col min="5907" max="5907" width="10.7109375" style="62" customWidth="1"/>
    <col min="5908" max="5908" width="9.140625" style="62" bestFit="1" customWidth="1"/>
    <col min="5909" max="5909" width="10.28515625" style="62" customWidth="1"/>
    <col min="5910" max="5910" width="10.42578125" style="62" customWidth="1"/>
    <col min="5911" max="5911" width="8.140625" style="62" customWidth="1"/>
    <col min="5912" max="5912" width="11.85546875" style="62" bestFit="1" customWidth="1"/>
    <col min="5913" max="5913" width="10.5703125" style="62" customWidth="1"/>
    <col min="5914" max="5914" width="8.5703125" style="62" customWidth="1"/>
    <col min="5915" max="5915" width="10.42578125" style="62" customWidth="1"/>
    <col min="5916" max="5916" width="11.85546875" style="62" customWidth="1"/>
    <col min="5917" max="5917" width="9.85546875" style="62" bestFit="1" customWidth="1"/>
    <col min="5918" max="6144" width="9" style="62"/>
    <col min="6145" max="6145" width="5.5703125" style="62" customWidth="1"/>
    <col min="6146" max="6146" width="38" style="62" customWidth="1"/>
    <col min="6147" max="6147" width="12.140625" style="62" customWidth="1"/>
    <col min="6148" max="6148" width="9.28515625" style="62" customWidth="1"/>
    <col min="6149" max="6149" width="10.140625" style="62" customWidth="1"/>
    <col min="6150" max="6150" width="8.7109375" style="62" customWidth="1"/>
    <col min="6151" max="6151" width="9.28515625" style="62" customWidth="1"/>
    <col min="6152" max="6152" width="13.85546875" style="62" customWidth="1"/>
    <col min="6153" max="6153" width="12.5703125" style="62" customWidth="1"/>
    <col min="6154" max="6154" width="13.42578125" style="62" customWidth="1"/>
    <col min="6155" max="6155" width="9.140625" style="62" bestFit="1" customWidth="1"/>
    <col min="6156" max="6156" width="12.28515625" style="62" customWidth="1"/>
    <col min="6157" max="6157" width="11.7109375" style="62" customWidth="1"/>
    <col min="6158" max="6158" width="10.5703125" style="62" customWidth="1"/>
    <col min="6159" max="6159" width="13.140625" style="62" customWidth="1"/>
    <col min="6160" max="6160" width="12.140625" style="62" customWidth="1"/>
    <col min="6161" max="6161" width="8.42578125" style="62" customWidth="1"/>
    <col min="6162" max="6162" width="10.140625" style="62" customWidth="1"/>
    <col min="6163" max="6163" width="10.7109375" style="62" customWidth="1"/>
    <col min="6164" max="6164" width="9.140625" style="62" bestFit="1" customWidth="1"/>
    <col min="6165" max="6165" width="10.28515625" style="62" customWidth="1"/>
    <col min="6166" max="6166" width="10.42578125" style="62" customWidth="1"/>
    <col min="6167" max="6167" width="8.140625" style="62" customWidth="1"/>
    <col min="6168" max="6168" width="11.85546875" style="62" bestFit="1" customWidth="1"/>
    <col min="6169" max="6169" width="10.5703125" style="62" customWidth="1"/>
    <col min="6170" max="6170" width="8.5703125" style="62" customWidth="1"/>
    <col min="6171" max="6171" width="10.42578125" style="62" customWidth="1"/>
    <col min="6172" max="6172" width="11.85546875" style="62" customWidth="1"/>
    <col min="6173" max="6173" width="9.85546875" style="62" bestFit="1" customWidth="1"/>
    <col min="6174" max="6400" width="9" style="62"/>
    <col min="6401" max="6401" width="5.5703125" style="62" customWidth="1"/>
    <col min="6402" max="6402" width="38" style="62" customWidth="1"/>
    <col min="6403" max="6403" width="12.140625" style="62" customWidth="1"/>
    <col min="6404" max="6404" width="9.28515625" style="62" customWidth="1"/>
    <col min="6405" max="6405" width="10.140625" style="62" customWidth="1"/>
    <col min="6406" max="6406" width="8.7109375" style="62" customWidth="1"/>
    <col min="6407" max="6407" width="9.28515625" style="62" customWidth="1"/>
    <col min="6408" max="6408" width="13.85546875" style="62" customWidth="1"/>
    <col min="6409" max="6409" width="12.5703125" style="62" customWidth="1"/>
    <col min="6410" max="6410" width="13.42578125" style="62" customWidth="1"/>
    <col min="6411" max="6411" width="9.140625" style="62" bestFit="1" customWidth="1"/>
    <col min="6412" max="6412" width="12.28515625" style="62" customWidth="1"/>
    <col min="6413" max="6413" width="11.7109375" style="62" customWidth="1"/>
    <col min="6414" max="6414" width="10.5703125" style="62" customWidth="1"/>
    <col min="6415" max="6415" width="13.140625" style="62" customWidth="1"/>
    <col min="6416" max="6416" width="12.140625" style="62" customWidth="1"/>
    <col min="6417" max="6417" width="8.42578125" style="62" customWidth="1"/>
    <col min="6418" max="6418" width="10.140625" style="62" customWidth="1"/>
    <col min="6419" max="6419" width="10.7109375" style="62" customWidth="1"/>
    <col min="6420" max="6420" width="9.140625" style="62" bestFit="1" customWidth="1"/>
    <col min="6421" max="6421" width="10.28515625" style="62" customWidth="1"/>
    <col min="6422" max="6422" width="10.42578125" style="62" customWidth="1"/>
    <col min="6423" max="6423" width="8.140625" style="62" customWidth="1"/>
    <col min="6424" max="6424" width="11.85546875" style="62" bestFit="1" customWidth="1"/>
    <col min="6425" max="6425" width="10.5703125" style="62" customWidth="1"/>
    <col min="6426" max="6426" width="8.5703125" style="62" customWidth="1"/>
    <col min="6427" max="6427" width="10.42578125" style="62" customWidth="1"/>
    <col min="6428" max="6428" width="11.85546875" style="62" customWidth="1"/>
    <col min="6429" max="6429" width="9.85546875" style="62" bestFit="1" customWidth="1"/>
    <col min="6430" max="6656" width="9" style="62"/>
    <col min="6657" max="6657" width="5.5703125" style="62" customWidth="1"/>
    <col min="6658" max="6658" width="38" style="62" customWidth="1"/>
    <col min="6659" max="6659" width="12.140625" style="62" customWidth="1"/>
    <col min="6660" max="6660" width="9.28515625" style="62" customWidth="1"/>
    <col min="6661" max="6661" width="10.140625" style="62" customWidth="1"/>
    <col min="6662" max="6662" width="8.7109375" style="62" customWidth="1"/>
    <col min="6663" max="6663" width="9.28515625" style="62" customWidth="1"/>
    <col min="6664" max="6664" width="13.85546875" style="62" customWidth="1"/>
    <col min="6665" max="6665" width="12.5703125" style="62" customWidth="1"/>
    <col min="6666" max="6666" width="13.42578125" style="62" customWidth="1"/>
    <col min="6667" max="6667" width="9.140625" style="62" bestFit="1" customWidth="1"/>
    <col min="6668" max="6668" width="12.28515625" style="62" customWidth="1"/>
    <col min="6669" max="6669" width="11.7109375" style="62" customWidth="1"/>
    <col min="6670" max="6670" width="10.5703125" style="62" customWidth="1"/>
    <col min="6671" max="6671" width="13.140625" style="62" customWidth="1"/>
    <col min="6672" max="6672" width="12.140625" style="62" customWidth="1"/>
    <col min="6673" max="6673" width="8.42578125" style="62" customWidth="1"/>
    <col min="6674" max="6674" width="10.140625" style="62" customWidth="1"/>
    <col min="6675" max="6675" width="10.7109375" style="62" customWidth="1"/>
    <col min="6676" max="6676" width="9.140625" style="62" bestFit="1" customWidth="1"/>
    <col min="6677" max="6677" width="10.28515625" style="62" customWidth="1"/>
    <col min="6678" max="6678" width="10.42578125" style="62" customWidth="1"/>
    <col min="6679" max="6679" width="8.140625" style="62" customWidth="1"/>
    <col min="6680" max="6680" width="11.85546875" style="62" bestFit="1" customWidth="1"/>
    <col min="6681" max="6681" width="10.5703125" style="62" customWidth="1"/>
    <col min="6682" max="6682" width="8.5703125" style="62" customWidth="1"/>
    <col min="6683" max="6683" width="10.42578125" style="62" customWidth="1"/>
    <col min="6684" max="6684" width="11.85546875" style="62" customWidth="1"/>
    <col min="6685" max="6685" width="9.85546875" style="62" bestFit="1" customWidth="1"/>
    <col min="6686" max="6912" width="9" style="62"/>
    <col min="6913" max="6913" width="5.5703125" style="62" customWidth="1"/>
    <col min="6914" max="6914" width="38" style="62" customWidth="1"/>
    <col min="6915" max="6915" width="12.140625" style="62" customWidth="1"/>
    <col min="6916" max="6916" width="9.28515625" style="62" customWidth="1"/>
    <col min="6917" max="6917" width="10.140625" style="62" customWidth="1"/>
    <col min="6918" max="6918" width="8.7109375" style="62" customWidth="1"/>
    <col min="6919" max="6919" width="9.28515625" style="62" customWidth="1"/>
    <col min="6920" max="6920" width="13.85546875" style="62" customWidth="1"/>
    <col min="6921" max="6921" width="12.5703125" style="62" customWidth="1"/>
    <col min="6922" max="6922" width="13.42578125" style="62" customWidth="1"/>
    <col min="6923" max="6923" width="9.140625" style="62" bestFit="1" customWidth="1"/>
    <col min="6924" max="6924" width="12.28515625" style="62" customWidth="1"/>
    <col min="6925" max="6925" width="11.7109375" style="62" customWidth="1"/>
    <col min="6926" max="6926" width="10.5703125" style="62" customWidth="1"/>
    <col min="6927" max="6927" width="13.140625" style="62" customWidth="1"/>
    <col min="6928" max="6928" width="12.140625" style="62" customWidth="1"/>
    <col min="6929" max="6929" width="8.42578125" style="62" customWidth="1"/>
    <col min="6930" max="6930" width="10.140625" style="62" customWidth="1"/>
    <col min="6931" max="6931" width="10.7109375" style="62" customWidth="1"/>
    <col min="6932" max="6932" width="9.140625" style="62" bestFit="1" customWidth="1"/>
    <col min="6933" max="6933" width="10.28515625" style="62" customWidth="1"/>
    <col min="6934" max="6934" width="10.42578125" style="62" customWidth="1"/>
    <col min="6935" max="6935" width="8.140625" style="62" customWidth="1"/>
    <col min="6936" max="6936" width="11.85546875" style="62" bestFit="1" customWidth="1"/>
    <col min="6937" max="6937" width="10.5703125" style="62" customWidth="1"/>
    <col min="6938" max="6938" width="8.5703125" style="62" customWidth="1"/>
    <col min="6939" max="6939" width="10.42578125" style="62" customWidth="1"/>
    <col min="6940" max="6940" width="11.85546875" style="62" customWidth="1"/>
    <col min="6941" max="6941" width="9.85546875" style="62" bestFit="1" customWidth="1"/>
    <col min="6942" max="7168" width="9" style="62"/>
    <col min="7169" max="7169" width="5.5703125" style="62" customWidth="1"/>
    <col min="7170" max="7170" width="38" style="62" customWidth="1"/>
    <col min="7171" max="7171" width="12.140625" style="62" customWidth="1"/>
    <col min="7172" max="7172" width="9.28515625" style="62" customWidth="1"/>
    <col min="7173" max="7173" width="10.140625" style="62" customWidth="1"/>
    <col min="7174" max="7174" width="8.7109375" style="62" customWidth="1"/>
    <col min="7175" max="7175" width="9.28515625" style="62" customWidth="1"/>
    <col min="7176" max="7176" width="13.85546875" style="62" customWidth="1"/>
    <col min="7177" max="7177" width="12.5703125" style="62" customWidth="1"/>
    <col min="7178" max="7178" width="13.42578125" style="62" customWidth="1"/>
    <col min="7179" max="7179" width="9.140625" style="62" bestFit="1" customWidth="1"/>
    <col min="7180" max="7180" width="12.28515625" style="62" customWidth="1"/>
    <col min="7181" max="7181" width="11.7109375" style="62" customWidth="1"/>
    <col min="7182" max="7182" width="10.5703125" style="62" customWidth="1"/>
    <col min="7183" max="7183" width="13.140625" style="62" customWidth="1"/>
    <col min="7184" max="7184" width="12.140625" style="62" customWidth="1"/>
    <col min="7185" max="7185" width="8.42578125" style="62" customWidth="1"/>
    <col min="7186" max="7186" width="10.140625" style="62" customWidth="1"/>
    <col min="7187" max="7187" width="10.7109375" style="62" customWidth="1"/>
    <col min="7188" max="7188" width="9.140625" style="62" bestFit="1" customWidth="1"/>
    <col min="7189" max="7189" width="10.28515625" style="62" customWidth="1"/>
    <col min="7190" max="7190" width="10.42578125" style="62" customWidth="1"/>
    <col min="7191" max="7191" width="8.140625" style="62" customWidth="1"/>
    <col min="7192" max="7192" width="11.85546875" style="62" bestFit="1" customWidth="1"/>
    <col min="7193" max="7193" width="10.5703125" style="62" customWidth="1"/>
    <col min="7194" max="7194" width="8.5703125" style="62" customWidth="1"/>
    <col min="7195" max="7195" width="10.42578125" style="62" customWidth="1"/>
    <col min="7196" max="7196" width="11.85546875" style="62" customWidth="1"/>
    <col min="7197" max="7197" width="9.85546875" style="62" bestFit="1" customWidth="1"/>
    <col min="7198" max="7424" width="9" style="62"/>
    <col min="7425" max="7425" width="5.5703125" style="62" customWidth="1"/>
    <col min="7426" max="7426" width="38" style="62" customWidth="1"/>
    <col min="7427" max="7427" width="12.140625" style="62" customWidth="1"/>
    <col min="7428" max="7428" width="9.28515625" style="62" customWidth="1"/>
    <col min="7429" max="7429" width="10.140625" style="62" customWidth="1"/>
    <col min="7430" max="7430" width="8.7109375" style="62" customWidth="1"/>
    <col min="7431" max="7431" width="9.28515625" style="62" customWidth="1"/>
    <col min="7432" max="7432" width="13.85546875" style="62" customWidth="1"/>
    <col min="7433" max="7433" width="12.5703125" style="62" customWidth="1"/>
    <col min="7434" max="7434" width="13.42578125" style="62" customWidth="1"/>
    <col min="7435" max="7435" width="9.140625" style="62" bestFit="1" customWidth="1"/>
    <col min="7436" max="7436" width="12.28515625" style="62" customWidth="1"/>
    <col min="7437" max="7437" width="11.7109375" style="62" customWidth="1"/>
    <col min="7438" max="7438" width="10.5703125" style="62" customWidth="1"/>
    <col min="7439" max="7439" width="13.140625" style="62" customWidth="1"/>
    <col min="7440" max="7440" width="12.140625" style="62" customWidth="1"/>
    <col min="7441" max="7441" width="8.42578125" style="62" customWidth="1"/>
    <col min="7442" max="7442" width="10.140625" style="62" customWidth="1"/>
    <col min="7443" max="7443" width="10.7109375" style="62" customWidth="1"/>
    <col min="7444" max="7444" width="9.140625" style="62" bestFit="1" customWidth="1"/>
    <col min="7445" max="7445" width="10.28515625" style="62" customWidth="1"/>
    <col min="7446" max="7446" width="10.42578125" style="62" customWidth="1"/>
    <col min="7447" max="7447" width="8.140625" style="62" customWidth="1"/>
    <col min="7448" max="7448" width="11.85546875" style="62" bestFit="1" customWidth="1"/>
    <col min="7449" max="7449" width="10.5703125" style="62" customWidth="1"/>
    <col min="7450" max="7450" width="8.5703125" style="62" customWidth="1"/>
    <col min="7451" max="7451" width="10.42578125" style="62" customWidth="1"/>
    <col min="7452" max="7452" width="11.85546875" style="62" customWidth="1"/>
    <col min="7453" max="7453" width="9.85546875" style="62" bestFit="1" customWidth="1"/>
    <col min="7454" max="7680" width="9" style="62"/>
    <col min="7681" max="7681" width="5.5703125" style="62" customWidth="1"/>
    <col min="7682" max="7682" width="38" style="62" customWidth="1"/>
    <col min="7683" max="7683" width="12.140625" style="62" customWidth="1"/>
    <col min="7684" max="7684" width="9.28515625" style="62" customWidth="1"/>
    <col min="7685" max="7685" width="10.140625" style="62" customWidth="1"/>
    <col min="7686" max="7686" width="8.7109375" style="62" customWidth="1"/>
    <col min="7687" max="7687" width="9.28515625" style="62" customWidth="1"/>
    <col min="7688" max="7688" width="13.85546875" style="62" customWidth="1"/>
    <col min="7689" max="7689" width="12.5703125" style="62" customWidth="1"/>
    <col min="7690" max="7690" width="13.42578125" style="62" customWidth="1"/>
    <col min="7691" max="7691" width="9.140625" style="62" bestFit="1" customWidth="1"/>
    <col min="7692" max="7692" width="12.28515625" style="62" customWidth="1"/>
    <col min="7693" max="7693" width="11.7109375" style="62" customWidth="1"/>
    <col min="7694" max="7694" width="10.5703125" style="62" customWidth="1"/>
    <col min="7695" max="7695" width="13.140625" style="62" customWidth="1"/>
    <col min="7696" max="7696" width="12.140625" style="62" customWidth="1"/>
    <col min="7697" max="7697" width="8.42578125" style="62" customWidth="1"/>
    <col min="7698" max="7698" width="10.140625" style="62" customWidth="1"/>
    <col min="7699" max="7699" width="10.7109375" style="62" customWidth="1"/>
    <col min="7700" max="7700" width="9.140625" style="62" bestFit="1" customWidth="1"/>
    <col min="7701" max="7701" width="10.28515625" style="62" customWidth="1"/>
    <col min="7702" max="7702" width="10.42578125" style="62" customWidth="1"/>
    <col min="7703" max="7703" width="8.140625" style="62" customWidth="1"/>
    <col min="7704" max="7704" width="11.85546875" style="62" bestFit="1" customWidth="1"/>
    <col min="7705" max="7705" width="10.5703125" style="62" customWidth="1"/>
    <col min="7706" max="7706" width="8.5703125" style="62" customWidth="1"/>
    <col min="7707" max="7707" width="10.42578125" style="62" customWidth="1"/>
    <col min="7708" max="7708" width="11.85546875" style="62" customWidth="1"/>
    <col min="7709" max="7709" width="9.85546875" style="62" bestFit="1" customWidth="1"/>
    <col min="7710" max="7936" width="9" style="62"/>
    <col min="7937" max="7937" width="5.5703125" style="62" customWidth="1"/>
    <col min="7938" max="7938" width="38" style="62" customWidth="1"/>
    <col min="7939" max="7939" width="12.140625" style="62" customWidth="1"/>
    <col min="7940" max="7940" width="9.28515625" style="62" customWidth="1"/>
    <col min="7941" max="7941" width="10.140625" style="62" customWidth="1"/>
    <col min="7942" max="7942" width="8.7109375" style="62" customWidth="1"/>
    <col min="7943" max="7943" width="9.28515625" style="62" customWidth="1"/>
    <col min="7944" max="7944" width="13.85546875" style="62" customWidth="1"/>
    <col min="7945" max="7945" width="12.5703125" style="62" customWidth="1"/>
    <col min="7946" max="7946" width="13.42578125" style="62" customWidth="1"/>
    <col min="7947" max="7947" width="9.140625" style="62" bestFit="1" customWidth="1"/>
    <col min="7948" max="7948" width="12.28515625" style="62" customWidth="1"/>
    <col min="7949" max="7949" width="11.7109375" style="62" customWidth="1"/>
    <col min="7950" max="7950" width="10.5703125" style="62" customWidth="1"/>
    <col min="7951" max="7951" width="13.140625" style="62" customWidth="1"/>
    <col min="7952" max="7952" width="12.140625" style="62" customWidth="1"/>
    <col min="7953" max="7953" width="8.42578125" style="62" customWidth="1"/>
    <col min="7954" max="7954" width="10.140625" style="62" customWidth="1"/>
    <col min="7955" max="7955" width="10.7109375" style="62" customWidth="1"/>
    <col min="7956" max="7956" width="9.140625" style="62" bestFit="1" customWidth="1"/>
    <col min="7957" max="7957" width="10.28515625" style="62" customWidth="1"/>
    <col min="7958" max="7958" width="10.42578125" style="62" customWidth="1"/>
    <col min="7959" max="7959" width="8.140625" style="62" customWidth="1"/>
    <col min="7960" max="7960" width="11.85546875" style="62" bestFit="1" customWidth="1"/>
    <col min="7961" max="7961" width="10.5703125" style="62" customWidth="1"/>
    <col min="7962" max="7962" width="8.5703125" style="62" customWidth="1"/>
    <col min="7963" max="7963" width="10.42578125" style="62" customWidth="1"/>
    <col min="7964" max="7964" width="11.85546875" style="62" customWidth="1"/>
    <col min="7965" max="7965" width="9.85546875" style="62" bestFit="1" customWidth="1"/>
    <col min="7966" max="8192" width="9" style="62"/>
    <col min="8193" max="8193" width="5.5703125" style="62" customWidth="1"/>
    <col min="8194" max="8194" width="38" style="62" customWidth="1"/>
    <col min="8195" max="8195" width="12.140625" style="62" customWidth="1"/>
    <col min="8196" max="8196" width="9.28515625" style="62" customWidth="1"/>
    <col min="8197" max="8197" width="10.140625" style="62" customWidth="1"/>
    <col min="8198" max="8198" width="8.7109375" style="62" customWidth="1"/>
    <col min="8199" max="8199" width="9.28515625" style="62" customWidth="1"/>
    <col min="8200" max="8200" width="13.85546875" style="62" customWidth="1"/>
    <col min="8201" max="8201" width="12.5703125" style="62" customWidth="1"/>
    <col min="8202" max="8202" width="13.42578125" style="62" customWidth="1"/>
    <col min="8203" max="8203" width="9.140625" style="62" bestFit="1" customWidth="1"/>
    <col min="8204" max="8204" width="12.28515625" style="62" customWidth="1"/>
    <col min="8205" max="8205" width="11.7109375" style="62" customWidth="1"/>
    <col min="8206" max="8206" width="10.5703125" style="62" customWidth="1"/>
    <col min="8207" max="8207" width="13.140625" style="62" customWidth="1"/>
    <col min="8208" max="8208" width="12.140625" style="62" customWidth="1"/>
    <col min="8209" max="8209" width="8.42578125" style="62" customWidth="1"/>
    <col min="8210" max="8210" width="10.140625" style="62" customWidth="1"/>
    <col min="8211" max="8211" width="10.7109375" style="62" customWidth="1"/>
    <col min="8212" max="8212" width="9.140625" style="62" bestFit="1" customWidth="1"/>
    <col min="8213" max="8213" width="10.28515625" style="62" customWidth="1"/>
    <col min="8214" max="8214" width="10.42578125" style="62" customWidth="1"/>
    <col min="8215" max="8215" width="8.140625" style="62" customWidth="1"/>
    <col min="8216" max="8216" width="11.85546875" style="62" bestFit="1" customWidth="1"/>
    <col min="8217" max="8217" width="10.5703125" style="62" customWidth="1"/>
    <col min="8218" max="8218" width="8.5703125" style="62" customWidth="1"/>
    <col min="8219" max="8219" width="10.42578125" style="62" customWidth="1"/>
    <col min="8220" max="8220" width="11.85546875" style="62" customWidth="1"/>
    <col min="8221" max="8221" width="9.85546875" style="62" bestFit="1" customWidth="1"/>
    <col min="8222" max="8448" width="9" style="62"/>
    <col min="8449" max="8449" width="5.5703125" style="62" customWidth="1"/>
    <col min="8450" max="8450" width="38" style="62" customWidth="1"/>
    <col min="8451" max="8451" width="12.140625" style="62" customWidth="1"/>
    <col min="8452" max="8452" width="9.28515625" style="62" customWidth="1"/>
    <col min="8453" max="8453" width="10.140625" style="62" customWidth="1"/>
    <col min="8454" max="8454" width="8.7109375" style="62" customWidth="1"/>
    <col min="8455" max="8455" width="9.28515625" style="62" customWidth="1"/>
    <col min="8456" max="8456" width="13.85546875" style="62" customWidth="1"/>
    <col min="8457" max="8457" width="12.5703125" style="62" customWidth="1"/>
    <col min="8458" max="8458" width="13.42578125" style="62" customWidth="1"/>
    <col min="8459" max="8459" width="9.140625" style="62" bestFit="1" customWidth="1"/>
    <col min="8460" max="8460" width="12.28515625" style="62" customWidth="1"/>
    <col min="8461" max="8461" width="11.7109375" style="62" customWidth="1"/>
    <col min="8462" max="8462" width="10.5703125" style="62" customWidth="1"/>
    <col min="8463" max="8463" width="13.140625" style="62" customWidth="1"/>
    <col min="8464" max="8464" width="12.140625" style="62" customWidth="1"/>
    <col min="8465" max="8465" width="8.42578125" style="62" customWidth="1"/>
    <col min="8466" max="8466" width="10.140625" style="62" customWidth="1"/>
    <col min="8467" max="8467" width="10.7109375" style="62" customWidth="1"/>
    <col min="8468" max="8468" width="9.140625" style="62" bestFit="1" customWidth="1"/>
    <col min="8469" max="8469" width="10.28515625" style="62" customWidth="1"/>
    <col min="8470" max="8470" width="10.42578125" style="62" customWidth="1"/>
    <col min="8471" max="8471" width="8.140625" style="62" customWidth="1"/>
    <col min="8472" max="8472" width="11.85546875" style="62" bestFit="1" customWidth="1"/>
    <col min="8473" max="8473" width="10.5703125" style="62" customWidth="1"/>
    <col min="8474" max="8474" width="8.5703125" style="62" customWidth="1"/>
    <col min="8475" max="8475" width="10.42578125" style="62" customWidth="1"/>
    <col min="8476" max="8476" width="11.85546875" style="62" customWidth="1"/>
    <col min="8477" max="8477" width="9.85546875" style="62" bestFit="1" customWidth="1"/>
    <col min="8478" max="8704" width="9" style="62"/>
    <col min="8705" max="8705" width="5.5703125" style="62" customWidth="1"/>
    <col min="8706" max="8706" width="38" style="62" customWidth="1"/>
    <col min="8707" max="8707" width="12.140625" style="62" customWidth="1"/>
    <col min="8708" max="8708" width="9.28515625" style="62" customWidth="1"/>
    <col min="8709" max="8709" width="10.140625" style="62" customWidth="1"/>
    <col min="8710" max="8710" width="8.7109375" style="62" customWidth="1"/>
    <col min="8711" max="8711" width="9.28515625" style="62" customWidth="1"/>
    <col min="8712" max="8712" width="13.85546875" style="62" customWidth="1"/>
    <col min="8713" max="8713" width="12.5703125" style="62" customWidth="1"/>
    <col min="8714" max="8714" width="13.42578125" style="62" customWidth="1"/>
    <col min="8715" max="8715" width="9.140625" style="62" bestFit="1" customWidth="1"/>
    <col min="8716" max="8716" width="12.28515625" style="62" customWidth="1"/>
    <col min="8717" max="8717" width="11.7109375" style="62" customWidth="1"/>
    <col min="8718" max="8718" width="10.5703125" style="62" customWidth="1"/>
    <col min="8719" max="8719" width="13.140625" style="62" customWidth="1"/>
    <col min="8720" max="8720" width="12.140625" style="62" customWidth="1"/>
    <col min="8721" max="8721" width="8.42578125" style="62" customWidth="1"/>
    <col min="8722" max="8722" width="10.140625" style="62" customWidth="1"/>
    <col min="8723" max="8723" width="10.7109375" style="62" customWidth="1"/>
    <col min="8724" max="8724" width="9.140625" style="62" bestFit="1" customWidth="1"/>
    <col min="8725" max="8725" width="10.28515625" style="62" customWidth="1"/>
    <col min="8726" max="8726" width="10.42578125" style="62" customWidth="1"/>
    <col min="8727" max="8727" width="8.140625" style="62" customWidth="1"/>
    <col min="8728" max="8728" width="11.85546875" style="62" bestFit="1" customWidth="1"/>
    <col min="8729" max="8729" width="10.5703125" style="62" customWidth="1"/>
    <col min="8730" max="8730" width="8.5703125" style="62" customWidth="1"/>
    <col min="8731" max="8731" width="10.42578125" style="62" customWidth="1"/>
    <col min="8732" max="8732" width="11.85546875" style="62" customWidth="1"/>
    <col min="8733" max="8733" width="9.85546875" style="62" bestFit="1" customWidth="1"/>
    <col min="8734" max="8960" width="9" style="62"/>
    <col min="8961" max="8961" width="5.5703125" style="62" customWidth="1"/>
    <col min="8962" max="8962" width="38" style="62" customWidth="1"/>
    <col min="8963" max="8963" width="12.140625" style="62" customWidth="1"/>
    <col min="8964" max="8964" width="9.28515625" style="62" customWidth="1"/>
    <col min="8965" max="8965" width="10.140625" style="62" customWidth="1"/>
    <col min="8966" max="8966" width="8.7109375" style="62" customWidth="1"/>
    <col min="8967" max="8967" width="9.28515625" style="62" customWidth="1"/>
    <col min="8968" max="8968" width="13.85546875" style="62" customWidth="1"/>
    <col min="8969" max="8969" width="12.5703125" style="62" customWidth="1"/>
    <col min="8970" max="8970" width="13.42578125" style="62" customWidth="1"/>
    <col min="8971" max="8971" width="9.140625" style="62" bestFit="1" customWidth="1"/>
    <col min="8972" max="8972" width="12.28515625" style="62" customWidth="1"/>
    <col min="8973" max="8973" width="11.7109375" style="62" customWidth="1"/>
    <col min="8974" max="8974" width="10.5703125" style="62" customWidth="1"/>
    <col min="8975" max="8975" width="13.140625" style="62" customWidth="1"/>
    <col min="8976" max="8976" width="12.140625" style="62" customWidth="1"/>
    <col min="8977" max="8977" width="8.42578125" style="62" customWidth="1"/>
    <col min="8978" max="8978" width="10.140625" style="62" customWidth="1"/>
    <col min="8979" max="8979" width="10.7109375" style="62" customWidth="1"/>
    <col min="8980" max="8980" width="9.140625" style="62" bestFit="1" customWidth="1"/>
    <col min="8981" max="8981" width="10.28515625" style="62" customWidth="1"/>
    <col min="8982" max="8982" width="10.42578125" style="62" customWidth="1"/>
    <col min="8983" max="8983" width="8.140625" style="62" customWidth="1"/>
    <col min="8984" max="8984" width="11.85546875" style="62" bestFit="1" customWidth="1"/>
    <col min="8985" max="8985" width="10.5703125" style="62" customWidth="1"/>
    <col min="8986" max="8986" width="8.5703125" style="62" customWidth="1"/>
    <col min="8987" max="8987" width="10.42578125" style="62" customWidth="1"/>
    <col min="8988" max="8988" width="11.85546875" style="62" customWidth="1"/>
    <col min="8989" max="8989" width="9.85546875" style="62" bestFit="1" customWidth="1"/>
    <col min="8990" max="9216" width="9" style="62"/>
    <col min="9217" max="9217" width="5.5703125" style="62" customWidth="1"/>
    <col min="9218" max="9218" width="38" style="62" customWidth="1"/>
    <col min="9219" max="9219" width="12.140625" style="62" customWidth="1"/>
    <col min="9220" max="9220" width="9.28515625" style="62" customWidth="1"/>
    <col min="9221" max="9221" width="10.140625" style="62" customWidth="1"/>
    <col min="9222" max="9222" width="8.7109375" style="62" customWidth="1"/>
    <col min="9223" max="9223" width="9.28515625" style="62" customWidth="1"/>
    <col min="9224" max="9224" width="13.85546875" style="62" customWidth="1"/>
    <col min="9225" max="9225" width="12.5703125" style="62" customWidth="1"/>
    <col min="9226" max="9226" width="13.42578125" style="62" customWidth="1"/>
    <col min="9227" max="9227" width="9.140625" style="62" bestFit="1" customWidth="1"/>
    <col min="9228" max="9228" width="12.28515625" style="62" customWidth="1"/>
    <col min="9229" max="9229" width="11.7109375" style="62" customWidth="1"/>
    <col min="9230" max="9230" width="10.5703125" style="62" customWidth="1"/>
    <col min="9231" max="9231" width="13.140625" style="62" customWidth="1"/>
    <col min="9232" max="9232" width="12.140625" style="62" customWidth="1"/>
    <col min="9233" max="9233" width="8.42578125" style="62" customWidth="1"/>
    <col min="9234" max="9234" width="10.140625" style="62" customWidth="1"/>
    <col min="9235" max="9235" width="10.7109375" style="62" customWidth="1"/>
    <col min="9236" max="9236" width="9.140625" style="62" bestFit="1" customWidth="1"/>
    <col min="9237" max="9237" width="10.28515625" style="62" customWidth="1"/>
    <col min="9238" max="9238" width="10.42578125" style="62" customWidth="1"/>
    <col min="9239" max="9239" width="8.140625" style="62" customWidth="1"/>
    <col min="9240" max="9240" width="11.85546875" style="62" bestFit="1" customWidth="1"/>
    <col min="9241" max="9241" width="10.5703125" style="62" customWidth="1"/>
    <col min="9242" max="9242" width="8.5703125" style="62" customWidth="1"/>
    <col min="9243" max="9243" width="10.42578125" style="62" customWidth="1"/>
    <col min="9244" max="9244" width="11.85546875" style="62" customWidth="1"/>
    <col min="9245" max="9245" width="9.85546875" style="62" bestFit="1" customWidth="1"/>
    <col min="9246" max="9472" width="9" style="62"/>
    <col min="9473" max="9473" width="5.5703125" style="62" customWidth="1"/>
    <col min="9474" max="9474" width="38" style="62" customWidth="1"/>
    <col min="9475" max="9475" width="12.140625" style="62" customWidth="1"/>
    <col min="9476" max="9476" width="9.28515625" style="62" customWidth="1"/>
    <col min="9477" max="9477" width="10.140625" style="62" customWidth="1"/>
    <col min="9478" max="9478" width="8.7109375" style="62" customWidth="1"/>
    <col min="9479" max="9479" width="9.28515625" style="62" customWidth="1"/>
    <col min="9480" max="9480" width="13.85546875" style="62" customWidth="1"/>
    <col min="9481" max="9481" width="12.5703125" style="62" customWidth="1"/>
    <col min="9482" max="9482" width="13.42578125" style="62" customWidth="1"/>
    <col min="9483" max="9483" width="9.140625" style="62" bestFit="1" customWidth="1"/>
    <col min="9484" max="9484" width="12.28515625" style="62" customWidth="1"/>
    <col min="9485" max="9485" width="11.7109375" style="62" customWidth="1"/>
    <col min="9486" max="9486" width="10.5703125" style="62" customWidth="1"/>
    <col min="9487" max="9487" width="13.140625" style="62" customWidth="1"/>
    <col min="9488" max="9488" width="12.140625" style="62" customWidth="1"/>
    <col min="9489" max="9489" width="8.42578125" style="62" customWidth="1"/>
    <col min="9490" max="9490" width="10.140625" style="62" customWidth="1"/>
    <col min="9491" max="9491" width="10.7109375" style="62" customWidth="1"/>
    <col min="9492" max="9492" width="9.140625" style="62" bestFit="1" customWidth="1"/>
    <col min="9493" max="9493" width="10.28515625" style="62" customWidth="1"/>
    <col min="9494" max="9494" width="10.42578125" style="62" customWidth="1"/>
    <col min="9495" max="9495" width="8.140625" style="62" customWidth="1"/>
    <col min="9496" max="9496" width="11.85546875" style="62" bestFit="1" customWidth="1"/>
    <col min="9497" max="9497" width="10.5703125" style="62" customWidth="1"/>
    <col min="9498" max="9498" width="8.5703125" style="62" customWidth="1"/>
    <col min="9499" max="9499" width="10.42578125" style="62" customWidth="1"/>
    <col min="9500" max="9500" width="11.85546875" style="62" customWidth="1"/>
    <col min="9501" max="9501" width="9.85546875" style="62" bestFit="1" customWidth="1"/>
    <col min="9502" max="9728" width="9" style="62"/>
    <col min="9729" max="9729" width="5.5703125" style="62" customWidth="1"/>
    <col min="9730" max="9730" width="38" style="62" customWidth="1"/>
    <col min="9731" max="9731" width="12.140625" style="62" customWidth="1"/>
    <col min="9732" max="9732" width="9.28515625" style="62" customWidth="1"/>
    <col min="9733" max="9733" width="10.140625" style="62" customWidth="1"/>
    <col min="9734" max="9734" width="8.7109375" style="62" customWidth="1"/>
    <col min="9735" max="9735" width="9.28515625" style="62" customWidth="1"/>
    <col min="9736" max="9736" width="13.85546875" style="62" customWidth="1"/>
    <col min="9737" max="9737" width="12.5703125" style="62" customWidth="1"/>
    <col min="9738" max="9738" width="13.42578125" style="62" customWidth="1"/>
    <col min="9739" max="9739" width="9.140625" style="62" bestFit="1" customWidth="1"/>
    <col min="9740" max="9740" width="12.28515625" style="62" customWidth="1"/>
    <col min="9741" max="9741" width="11.7109375" style="62" customWidth="1"/>
    <col min="9742" max="9742" width="10.5703125" style="62" customWidth="1"/>
    <col min="9743" max="9743" width="13.140625" style="62" customWidth="1"/>
    <col min="9744" max="9744" width="12.140625" style="62" customWidth="1"/>
    <col min="9745" max="9745" width="8.42578125" style="62" customWidth="1"/>
    <col min="9746" max="9746" width="10.140625" style="62" customWidth="1"/>
    <col min="9747" max="9747" width="10.7109375" style="62" customWidth="1"/>
    <col min="9748" max="9748" width="9.140625" style="62" bestFit="1" customWidth="1"/>
    <col min="9749" max="9749" width="10.28515625" style="62" customWidth="1"/>
    <col min="9750" max="9750" width="10.42578125" style="62" customWidth="1"/>
    <col min="9751" max="9751" width="8.140625" style="62" customWidth="1"/>
    <col min="9752" max="9752" width="11.85546875" style="62" bestFit="1" customWidth="1"/>
    <col min="9753" max="9753" width="10.5703125" style="62" customWidth="1"/>
    <col min="9754" max="9754" width="8.5703125" style="62" customWidth="1"/>
    <col min="9755" max="9755" width="10.42578125" style="62" customWidth="1"/>
    <col min="9756" max="9756" width="11.85546875" style="62" customWidth="1"/>
    <col min="9757" max="9757" width="9.85546875" style="62" bestFit="1" customWidth="1"/>
    <col min="9758" max="9984" width="9" style="62"/>
    <col min="9985" max="9985" width="5.5703125" style="62" customWidth="1"/>
    <col min="9986" max="9986" width="38" style="62" customWidth="1"/>
    <col min="9987" max="9987" width="12.140625" style="62" customWidth="1"/>
    <col min="9988" max="9988" width="9.28515625" style="62" customWidth="1"/>
    <col min="9989" max="9989" width="10.140625" style="62" customWidth="1"/>
    <col min="9990" max="9990" width="8.7109375" style="62" customWidth="1"/>
    <col min="9991" max="9991" width="9.28515625" style="62" customWidth="1"/>
    <col min="9992" max="9992" width="13.85546875" style="62" customWidth="1"/>
    <col min="9993" max="9993" width="12.5703125" style="62" customWidth="1"/>
    <col min="9994" max="9994" width="13.42578125" style="62" customWidth="1"/>
    <col min="9995" max="9995" width="9.140625" style="62" bestFit="1" customWidth="1"/>
    <col min="9996" max="9996" width="12.28515625" style="62" customWidth="1"/>
    <col min="9997" max="9997" width="11.7109375" style="62" customWidth="1"/>
    <col min="9998" max="9998" width="10.5703125" style="62" customWidth="1"/>
    <col min="9999" max="9999" width="13.140625" style="62" customWidth="1"/>
    <col min="10000" max="10000" width="12.140625" style="62" customWidth="1"/>
    <col min="10001" max="10001" width="8.42578125" style="62" customWidth="1"/>
    <col min="10002" max="10002" width="10.140625" style="62" customWidth="1"/>
    <col min="10003" max="10003" width="10.7109375" style="62" customWidth="1"/>
    <col min="10004" max="10004" width="9.140625" style="62" bestFit="1" customWidth="1"/>
    <col min="10005" max="10005" width="10.28515625" style="62" customWidth="1"/>
    <col min="10006" max="10006" width="10.42578125" style="62" customWidth="1"/>
    <col min="10007" max="10007" width="8.140625" style="62" customWidth="1"/>
    <col min="10008" max="10008" width="11.85546875" style="62" bestFit="1" customWidth="1"/>
    <col min="10009" max="10009" width="10.5703125" style="62" customWidth="1"/>
    <col min="10010" max="10010" width="8.5703125" style="62" customWidth="1"/>
    <col min="10011" max="10011" width="10.42578125" style="62" customWidth="1"/>
    <col min="10012" max="10012" width="11.85546875" style="62" customWidth="1"/>
    <col min="10013" max="10013" width="9.85546875" style="62" bestFit="1" customWidth="1"/>
    <col min="10014" max="10240" width="9" style="62"/>
    <col min="10241" max="10241" width="5.5703125" style="62" customWidth="1"/>
    <col min="10242" max="10242" width="38" style="62" customWidth="1"/>
    <col min="10243" max="10243" width="12.140625" style="62" customWidth="1"/>
    <col min="10244" max="10244" width="9.28515625" style="62" customWidth="1"/>
    <col min="10245" max="10245" width="10.140625" style="62" customWidth="1"/>
    <col min="10246" max="10246" width="8.7109375" style="62" customWidth="1"/>
    <col min="10247" max="10247" width="9.28515625" style="62" customWidth="1"/>
    <col min="10248" max="10248" width="13.85546875" style="62" customWidth="1"/>
    <col min="10249" max="10249" width="12.5703125" style="62" customWidth="1"/>
    <col min="10250" max="10250" width="13.42578125" style="62" customWidth="1"/>
    <col min="10251" max="10251" width="9.140625" style="62" bestFit="1" customWidth="1"/>
    <col min="10252" max="10252" width="12.28515625" style="62" customWidth="1"/>
    <col min="10253" max="10253" width="11.7109375" style="62" customWidth="1"/>
    <col min="10254" max="10254" width="10.5703125" style="62" customWidth="1"/>
    <col min="10255" max="10255" width="13.140625" style="62" customWidth="1"/>
    <col min="10256" max="10256" width="12.140625" style="62" customWidth="1"/>
    <col min="10257" max="10257" width="8.42578125" style="62" customWidth="1"/>
    <col min="10258" max="10258" width="10.140625" style="62" customWidth="1"/>
    <col min="10259" max="10259" width="10.7109375" style="62" customWidth="1"/>
    <col min="10260" max="10260" width="9.140625" style="62" bestFit="1" customWidth="1"/>
    <col min="10261" max="10261" width="10.28515625" style="62" customWidth="1"/>
    <col min="10262" max="10262" width="10.42578125" style="62" customWidth="1"/>
    <col min="10263" max="10263" width="8.140625" style="62" customWidth="1"/>
    <col min="10264" max="10264" width="11.85546875" style="62" bestFit="1" customWidth="1"/>
    <col min="10265" max="10265" width="10.5703125" style="62" customWidth="1"/>
    <col min="10266" max="10266" width="8.5703125" style="62" customWidth="1"/>
    <col min="10267" max="10267" width="10.42578125" style="62" customWidth="1"/>
    <col min="10268" max="10268" width="11.85546875" style="62" customWidth="1"/>
    <col min="10269" max="10269" width="9.85546875" style="62" bestFit="1" customWidth="1"/>
    <col min="10270" max="10496" width="9" style="62"/>
    <col min="10497" max="10497" width="5.5703125" style="62" customWidth="1"/>
    <col min="10498" max="10498" width="38" style="62" customWidth="1"/>
    <col min="10499" max="10499" width="12.140625" style="62" customWidth="1"/>
    <col min="10500" max="10500" width="9.28515625" style="62" customWidth="1"/>
    <col min="10501" max="10501" width="10.140625" style="62" customWidth="1"/>
    <col min="10502" max="10502" width="8.7109375" style="62" customWidth="1"/>
    <col min="10503" max="10503" width="9.28515625" style="62" customWidth="1"/>
    <col min="10504" max="10504" width="13.85546875" style="62" customWidth="1"/>
    <col min="10505" max="10505" width="12.5703125" style="62" customWidth="1"/>
    <col min="10506" max="10506" width="13.42578125" style="62" customWidth="1"/>
    <col min="10507" max="10507" width="9.140625" style="62" bestFit="1" customWidth="1"/>
    <col min="10508" max="10508" width="12.28515625" style="62" customWidth="1"/>
    <col min="10509" max="10509" width="11.7109375" style="62" customWidth="1"/>
    <col min="10510" max="10510" width="10.5703125" style="62" customWidth="1"/>
    <col min="10511" max="10511" width="13.140625" style="62" customWidth="1"/>
    <col min="10512" max="10512" width="12.140625" style="62" customWidth="1"/>
    <col min="10513" max="10513" width="8.42578125" style="62" customWidth="1"/>
    <col min="10514" max="10514" width="10.140625" style="62" customWidth="1"/>
    <col min="10515" max="10515" width="10.7109375" style="62" customWidth="1"/>
    <col min="10516" max="10516" width="9.140625" style="62" bestFit="1" customWidth="1"/>
    <col min="10517" max="10517" width="10.28515625" style="62" customWidth="1"/>
    <col min="10518" max="10518" width="10.42578125" style="62" customWidth="1"/>
    <col min="10519" max="10519" width="8.140625" style="62" customWidth="1"/>
    <col min="10520" max="10520" width="11.85546875" style="62" bestFit="1" customWidth="1"/>
    <col min="10521" max="10521" width="10.5703125" style="62" customWidth="1"/>
    <col min="10522" max="10522" width="8.5703125" style="62" customWidth="1"/>
    <col min="10523" max="10523" width="10.42578125" style="62" customWidth="1"/>
    <col min="10524" max="10524" width="11.85546875" style="62" customWidth="1"/>
    <col min="10525" max="10525" width="9.85546875" style="62" bestFit="1" customWidth="1"/>
    <col min="10526" max="10752" width="9" style="62"/>
    <col min="10753" max="10753" width="5.5703125" style="62" customWidth="1"/>
    <col min="10754" max="10754" width="38" style="62" customWidth="1"/>
    <col min="10755" max="10755" width="12.140625" style="62" customWidth="1"/>
    <col min="10756" max="10756" width="9.28515625" style="62" customWidth="1"/>
    <col min="10757" max="10757" width="10.140625" style="62" customWidth="1"/>
    <col min="10758" max="10758" width="8.7109375" style="62" customWidth="1"/>
    <col min="10759" max="10759" width="9.28515625" style="62" customWidth="1"/>
    <col min="10760" max="10760" width="13.85546875" style="62" customWidth="1"/>
    <col min="10761" max="10761" width="12.5703125" style="62" customWidth="1"/>
    <col min="10762" max="10762" width="13.42578125" style="62" customWidth="1"/>
    <col min="10763" max="10763" width="9.140625" style="62" bestFit="1" customWidth="1"/>
    <col min="10764" max="10764" width="12.28515625" style="62" customWidth="1"/>
    <col min="10765" max="10765" width="11.7109375" style="62" customWidth="1"/>
    <col min="10766" max="10766" width="10.5703125" style="62" customWidth="1"/>
    <col min="10767" max="10767" width="13.140625" style="62" customWidth="1"/>
    <col min="10768" max="10768" width="12.140625" style="62" customWidth="1"/>
    <col min="10769" max="10769" width="8.42578125" style="62" customWidth="1"/>
    <col min="10770" max="10770" width="10.140625" style="62" customWidth="1"/>
    <col min="10771" max="10771" width="10.7109375" style="62" customWidth="1"/>
    <col min="10772" max="10772" width="9.140625" style="62" bestFit="1" customWidth="1"/>
    <col min="10773" max="10773" width="10.28515625" style="62" customWidth="1"/>
    <col min="10774" max="10774" width="10.42578125" style="62" customWidth="1"/>
    <col min="10775" max="10775" width="8.140625" style="62" customWidth="1"/>
    <col min="10776" max="10776" width="11.85546875" style="62" bestFit="1" customWidth="1"/>
    <col min="10777" max="10777" width="10.5703125" style="62" customWidth="1"/>
    <col min="10778" max="10778" width="8.5703125" style="62" customWidth="1"/>
    <col min="10779" max="10779" width="10.42578125" style="62" customWidth="1"/>
    <col min="10780" max="10780" width="11.85546875" style="62" customWidth="1"/>
    <col min="10781" max="10781" width="9.85546875" style="62" bestFit="1" customWidth="1"/>
    <col min="10782" max="11008" width="9" style="62"/>
    <col min="11009" max="11009" width="5.5703125" style="62" customWidth="1"/>
    <col min="11010" max="11010" width="38" style="62" customWidth="1"/>
    <col min="11011" max="11011" width="12.140625" style="62" customWidth="1"/>
    <col min="11012" max="11012" width="9.28515625" style="62" customWidth="1"/>
    <col min="11013" max="11013" width="10.140625" style="62" customWidth="1"/>
    <col min="11014" max="11014" width="8.7109375" style="62" customWidth="1"/>
    <col min="11015" max="11015" width="9.28515625" style="62" customWidth="1"/>
    <col min="11016" max="11016" width="13.85546875" style="62" customWidth="1"/>
    <col min="11017" max="11017" width="12.5703125" style="62" customWidth="1"/>
    <col min="11018" max="11018" width="13.42578125" style="62" customWidth="1"/>
    <col min="11019" max="11019" width="9.140625" style="62" bestFit="1" customWidth="1"/>
    <col min="11020" max="11020" width="12.28515625" style="62" customWidth="1"/>
    <col min="11021" max="11021" width="11.7109375" style="62" customWidth="1"/>
    <col min="11022" max="11022" width="10.5703125" style="62" customWidth="1"/>
    <col min="11023" max="11023" width="13.140625" style="62" customWidth="1"/>
    <col min="11024" max="11024" width="12.140625" style="62" customWidth="1"/>
    <col min="11025" max="11025" width="8.42578125" style="62" customWidth="1"/>
    <col min="11026" max="11026" width="10.140625" style="62" customWidth="1"/>
    <col min="11027" max="11027" width="10.7109375" style="62" customWidth="1"/>
    <col min="11028" max="11028" width="9.140625" style="62" bestFit="1" customWidth="1"/>
    <col min="11029" max="11029" width="10.28515625" style="62" customWidth="1"/>
    <col min="11030" max="11030" width="10.42578125" style="62" customWidth="1"/>
    <col min="11031" max="11031" width="8.140625" style="62" customWidth="1"/>
    <col min="11032" max="11032" width="11.85546875" style="62" bestFit="1" customWidth="1"/>
    <col min="11033" max="11033" width="10.5703125" style="62" customWidth="1"/>
    <col min="11034" max="11034" width="8.5703125" style="62" customWidth="1"/>
    <col min="11035" max="11035" width="10.42578125" style="62" customWidth="1"/>
    <col min="11036" max="11036" width="11.85546875" style="62" customWidth="1"/>
    <col min="11037" max="11037" width="9.85546875" style="62" bestFit="1" customWidth="1"/>
    <col min="11038" max="11264" width="9" style="62"/>
    <col min="11265" max="11265" width="5.5703125" style="62" customWidth="1"/>
    <col min="11266" max="11266" width="38" style="62" customWidth="1"/>
    <col min="11267" max="11267" width="12.140625" style="62" customWidth="1"/>
    <col min="11268" max="11268" width="9.28515625" style="62" customWidth="1"/>
    <col min="11269" max="11269" width="10.140625" style="62" customWidth="1"/>
    <col min="11270" max="11270" width="8.7109375" style="62" customWidth="1"/>
    <col min="11271" max="11271" width="9.28515625" style="62" customWidth="1"/>
    <col min="11272" max="11272" width="13.85546875" style="62" customWidth="1"/>
    <col min="11273" max="11273" width="12.5703125" style="62" customWidth="1"/>
    <col min="11274" max="11274" width="13.42578125" style="62" customWidth="1"/>
    <col min="11275" max="11275" width="9.140625" style="62" bestFit="1" customWidth="1"/>
    <col min="11276" max="11276" width="12.28515625" style="62" customWidth="1"/>
    <col min="11277" max="11277" width="11.7109375" style="62" customWidth="1"/>
    <col min="11278" max="11278" width="10.5703125" style="62" customWidth="1"/>
    <col min="11279" max="11279" width="13.140625" style="62" customWidth="1"/>
    <col min="11280" max="11280" width="12.140625" style="62" customWidth="1"/>
    <col min="11281" max="11281" width="8.42578125" style="62" customWidth="1"/>
    <col min="11282" max="11282" width="10.140625" style="62" customWidth="1"/>
    <col min="11283" max="11283" width="10.7109375" style="62" customWidth="1"/>
    <col min="11284" max="11284" width="9.140625" style="62" bestFit="1" customWidth="1"/>
    <col min="11285" max="11285" width="10.28515625" style="62" customWidth="1"/>
    <col min="11286" max="11286" width="10.42578125" style="62" customWidth="1"/>
    <col min="11287" max="11287" width="8.140625" style="62" customWidth="1"/>
    <col min="11288" max="11288" width="11.85546875" style="62" bestFit="1" customWidth="1"/>
    <col min="11289" max="11289" width="10.5703125" style="62" customWidth="1"/>
    <col min="11290" max="11290" width="8.5703125" style="62" customWidth="1"/>
    <col min="11291" max="11291" width="10.42578125" style="62" customWidth="1"/>
    <col min="11292" max="11292" width="11.85546875" style="62" customWidth="1"/>
    <col min="11293" max="11293" width="9.85546875" style="62" bestFit="1" customWidth="1"/>
    <col min="11294" max="11520" width="9" style="62"/>
    <col min="11521" max="11521" width="5.5703125" style="62" customWidth="1"/>
    <col min="11522" max="11522" width="38" style="62" customWidth="1"/>
    <col min="11523" max="11523" width="12.140625" style="62" customWidth="1"/>
    <col min="11524" max="11524" width="9.28515625" style="62" customWidth="1"/>
    <col min="11525" max="11525" width="10.140625" style="62" customWidth="1"/>
    <col min="11526" max="11526" width="8.7109375" style="62" customWidth="1"/>
    <col min="11527" max="11527" width="9.28515625" style="62" customWidth="1"/>
    <col min="11528" max="11528" width="13.85546875" style="62" customWidth="1"/>
    <col min="11529" max="11529" width="12.5703125" style="62" customWidth="1"/>
    <col min="11530" max="11530" width="13.42578125" style="62" customWidth="1"/>
    <col min="11531" max="11531" width="9.140625" style="62" bestFit="1" customWidth="1"/>
    <col min="11532" max="11532" width="12.28515625" style="62" customWidth="1"/>
    <col min="11533" max="11533" width="11.7109375" style="62" customWidth="1"/>
    <col min="11534" max="11534" width="10.5703125" style="62" customWidth="1"/>
    <col min="11535" max="11535" width="13.140625" style="62" customWidth="1"/>
    <col min="11536" max="11536" width="12.140625" style="62" customWidth="1"/>
    <col min="11537" max="11537" width="8.42578125" style="62" customWidth="1"/>
    <col min="11538" max="11538" width="10.140625" style="62" customWidth="1"/>
    <col min="11539" max="11539" width="10.7109375" style="62" customWidth="1"/>
    <col min="11540" max="11540" width="9.140625" style="62" bestFit="1" customWidth="1"/>
    <col min="11541" max="11541" width="10.28515625" style="62" customWidth="1"/>
    <col min="11542" max="11542" width="10.42578125" style="62" customWidth="1"/>
    <col min="11543" max="11543" width="8.140625" style="62" customWidth="1"/>
    <col min="11544" max="11544" width="11.85546875" style="62" bestFit="1" customWidth="1"/>
    <col min="11545" max="11545" width="10.5703125" style="62" customWidth="1"/>
    <col min="11546" max="11546" width="8.5703125" style="62" customWidth="1"/>
    <col min="11547" max="11547" width="10.42578125" style="62" customWidth="1"/>
    <col min="11548" max="11548" width="11.85546875" style="62" customWidth="1"/>
    <col min="11549" max="11549" width="9.85546875" style="62" bestFit="1" customWidth="1"/>
    <col min="11550" max="11776" width="9" style="62"/>
    <col min="11777" max="11777" width="5.5703125" style="62" customWidth="1"/>
    <col min="11778" max="11778" width="38" style="62" customWidth="1"/>
    <col min="11779" max="11779" width="12.140625" style="62" customWidth="1"/>
    <col min="11780" max="11780" width="9.28515625" style="62" customWidth="1"/>
    <col min="11781" max="11781" width="10.140625" style="62" customWidth="1"/>
    <col min="11782" max="11782" width="8.7109375" style="62" customWidth="1"/>
    <col min="11783" max="11783" width="9.28515625" style="62" customWidth="1"/>
    <col min="11784" max="11784" width="13.85546875" style="62" customWidth="1"/>
    <col min="11785" max="11785" width="12.5703125" style="62" customWidth="1"/>
    <col min="11786" max="11786" width="13.42578125" style="62" customWidth="1"/>
    <col min="11787" max="11787" width="9.140625" style="62" bestFit="1" customWidth="1"/>
    <col min="11788" max="11788" width="12.28515625" style="62" customWidth="1"/>
    <col min="11789" max="11789" width="11.7109375" style="62" customWidth="1"/>
    <col min="11790" max="11790" width="10.5703125" style="62" customWidth="1"/>
    <col min="11791" max="11791" width="13.140625" style="62" customWidth="1"/>
    <col min="11792" max="11792" width="12.140625" style="62" customWidth="1"/>
    <col min="11793" max="11793" width="8.42578125" style="62" customWidth="1"/>
    <col min="11794" max="11794" width="10.140625" style="62" customWidth="1"/>
    <col min="11795" max="11795" width="10.7109375" style="62" customWidth="1"/>
    <col min="11796" max="11796" width="9.140625" style="62" bestFit="1" customWidth="1"/>
    <col min="11797" max="11797" width="10.28515625" style="62" customWidth="1"/>
    <col min="11798" max="11798" width="10.42578125" style="62" customWidth="1"/>
    <col min="11799" max="11799" width="8.140625" style="62" customWidth="1"/>
    <col min="11800" max="11800" width="11.85546875" style="62" bestFit="1" customWidth="1"/>
    <col min="11801" max="11801" width="10.5703125" style="62" customWidth="1"/>
    <col min="11802" max="11802" width="8.5703125" style="62" customWidth="1"/>
    <col min="11803" max="11803" width="10.42578125" style="62" customWidth="1"/>
    <col min="11804" max="11804" width="11.85546875" style="62" customWidth="1"/>
    <col min="11805" max="11805" width="9.85546875" style="62" bestFit="1" customWidth="1"/>
    <col min="11806" max="12032" width="9" style="62"/>
    <col min="12033" max="12033" width="5.5703125" style="62" customWidth="1"/>
    <col min="12034" max="12034" width="38" style="62" customWidth="1"/>
    <col min="12035" max="12035" width="12.140625" style="62" customWidth="1"/>
    <col min="12036" max="12036" width="9.28515625" style="62" customWidth="1"/>
    <col min="12037" max="12037" width="10.140625" style="62" customWidth="1"/>
    <col min="12038" max="12038" width="8.7109375" style="62" customWidth="1"/>
    <col min="12039" max="12039" width="9.28515625" style="62" customWidth="1"/>
    <col min="12040" max="12040" width="13.85546875" style="62" customWidth="1"/>
    <col min="12041" max="12041" width="12.5703125" style="62" customWidth="1"/>
    <col min="12042" max="12042" width="13.42578125" style="62" customWidth="1"/>
    <col min="12043" max="12043" width="9.140625" style="62" bestFit="1" customWidth="1"/>
    <col min="12044" max="12044" width="12.28515625" style="62" customWidth="1"/>
    <col min="12045" max="12045" width="11.7109375" style="62" customWidth="1"/>
    <col min="12046" max="12046" width="10.5703125" style="62" customWidth="1"/>
    <col min="12047" max="12047" width="13.140625" style="62" customWidth="1"/>
    <col min="12048" max="12048" width="12.140625" style="62" customWidth="1"/>
    <col min="12049" max="12049" width="8.42578125" style="62" customWidth="1"/>
    <col min="12050" max="12050" width="10.140625" style="62" customWidth="1"/>
    <col min="12051" max="12051" width="10.7109375" style="62" customWidth="1"/>
    <col min="12052" max="12052" width="9.140625" style="62" bestFit="1" customWidth="1"/>
    <col min="12053" max="12053" width="10.28515625" style="62" customWidth="1"/>
    <col min="12054" max="12054" width="10.42578125" style="62" customWidth="1"/>
    <col min="12055" max="12055" width="8.140625" style="62" customWidth="1"/>
    <col min="12056" max="12056" width="11.85546875" style="62" bestFit="1" customWidth="1"/>
    <col min="12057" max="12057" width="10.5703125" style="62" customWidth="1"/>
    <col min="12058" max="12058" width="8.5703125" style="62" customWidth="1"/>
    <col min="12059" max="12059" width="10.42578125" style="62" customWidth="1"/>
    <col min="12060" max="12060" width="11.85546875" style="62" customWidth="1"/>
    <col min="12061" max="12061" width="9.85546875" style="62" bestFit="1" customWidth="1"/>
    <col min="12062" max="12288" width="9" style="62"/>
    <col min="12289" max="12289" width="5.5703125" style="62" customWidth="1"/>
    <col min="12290" max="12290" width="38" style="62" customWidth="1"/>
    <col min="12291" max="12291" width="12.140625" style="62" customWidth="1"/>
    <col min="12292" max="12292" width="9.28515625" style="62" customWidth="1"/>
    <col min="12293" max="12293" width="10.140625" style="62" customWidth="1"/>
    <col min="12294" max="12294" width="8.7109375" style="62" customWidth="1"/>
    <col min="12295" max="12295" width="9.28515625" style="62" customWidth="1"/>
    <col min="12296" max="12296" width="13.85546875" style="62" customWidth="1"/>
    <col min="12297" max="12297" width="12.5703125" style="62" customWidth="1"/>
    <col min="12298" max="12298" width="13.42578125" style="62" customWidth="1"/>
    <col min="12299" max="12299" width="9.140625" style="62" bestFit="1" customWidth="1"/>
    <col min="12300" max="12300" width="12.28515625" style="62" customWidth="1"/>
    <col min="12301" max="12301" width="11.7109375" style="62" customWidth="1"/>
    <col min="12302" max="12302" width="10.5703125" style="62" customWidth="1"/>
    <col min="12303" max="12303" width="13.140625" style="62" customWidth="1"/>
    <col min="12304" max="12304" width="12.140625" style="62" customWidth="1"/>
    <col min="12305" max="12305" width="8.42578125" style="62" customWidth="1"/>
    <col min="12306" max="12306" width="10.140625" style="62" customWidth="1"/>
    <col min="12307" max="12307" width="10.7109375" style="62" customWidth="1"/>
    <col min="12308" max="12308" width="9.140625" style="62" bestFit="1" customWidth="1"/>
    <col min="12309" max="12309" width="10.28515625" style="62" customWidth="1"/>
    <col min="12310" max="12310" width="10.42578125" style="62" customWidth="1"/>
    <col min="12311" max="12311" width="8.140625" style="62" customWidth="1"/>
    <col min="12312" max="12312" width="11.85546875" style="62" bestFit="1" customWidth="1"/>
    <col min="12313" max="12313" width="10.5703125" style="62" customWidth="1"/>
    <col min="12314" max="12314" width="8.5703125" style="62" customWidth="1"/>
    <col min="12315" max="12315" width="10.42578125" style="62" customWidth="1"/>
    <col min="12316" max="12316" width="11.85546875" style="62" customWidth="1"/>
    <col min="12317" max="12317" width="9.85546875" style="62" bestFit="1" customWidth="1"/>
    <col min="12318" max="12544" width="9" style="62"/>
    <col min="12545" max="12545" width="5.5703125" style="62" customWidth="1"/>
    <col min="12546" max="12546" width="38" style="62" customWidth="1"/>
    <col min="12547" max="12547" width="12.140625" style="62" customWidth="1"/>
    <col min="12548" max="12548" width="9.28515625" style="62" customWidth="1"/>
    <col min="12549" max="12549" width="10.140625" style="62" customWidth="1"/>
    <col min="12550" max="12550" width="8.7109375" style="62" customWidth="1"/>
    <col min="12551" max="12551" width="9.28515625" style="62" customWidth="1"/>
    <col min="12552" max="12552" width="13.85546875" style="62" customWidth="1"/>
    <col min="12553" max="12553" width="12.5703125" style="62" customWidth="1"/>
    <col min="12554" max="12554" width="13.42578125" style="62" customWidth="1"/>
    <col min="12555" max="12555" width="9.140625" style="62" bestFit="1" customWidth="1"/>
    <col min="12556" max="12556" width="12.28515625" style="62" customWidth="1"/>
    <col min="12557" max="12557" width="11.7109375" style="62" customWidth="1"/>
    <col min="12558" max="12558" width="10.5703125" style="62" customWidth="1"/>
    <col min="12559" max="12559" width="13.140625" style="62" customWidth="1"/>
    <col min="12560" max="12560" width="12.140625" style="62" customWidth="1"/>
    <col min="12561" max="12561" width="8.42578125" style="62" customWidth="1"/>
    <col min="12562" max="12562" width="10.140625" style="62" customWidth="1"/>
    <col min="12563" max="12563" width="10.7109375" style="62" customWidth="1"/>
    <col min="12564" max="12564" width="9.140625" style="62" bestFit="1" customWidth="1"/>
    <col min="12565" max="12565" width="10.28515625" style="62" customWidth="1"/>
    <col min="12566" max="12566" width="10.42578125" style="62" customWidth="1"/>
    <col min="12567" max="12567" width="8.140625" style="62" customWidth="1"/>
    <col min="12568" max="12568" width="11.85546875" style="62" bestFit="1" customWidth="1"/>
    <col min="12569" max="12569" width="10.5703125" style="62" customWidth="1"/>
    <col min="12570" max="12570" width="8.5703125" style="62" customWidth="1"/>
    <col min="12571" max="12571" width="10.42578125" style="62" customWidth="1"/>
    <col min="12572" max="12572" width="11.85546875" style="62" customWidth="1"/>
    <col min="12573" max="12573" width="9.85546875" style="62" bestFit="1" customWidth="1"/>
    <col min="12574" max="12800" width="9" style="62"/>
    <col min="12801" max="12801" width="5.5703125" style="62" customWidth="1"/>
    <col min="12802" max="12802" width="38" style="62" customWidth="1"/>
    <col min="12803" max="12803" width="12.140625" style="62" customWidth="1"/>
    <col min="12804" max="12804" width="9.28515625" style="62" customWidth="1"/>
    <col min="12805" max="12805" width="10.140625" style="62" customWidth="1"/>
    <col min="12806" max="12806" width="8.7109375" style="62" customWidth="1"/>
    <col min="12807" max="12807" width="9.28515625" style="62" customWidth="1"/>
    <col min="12808" max="12808" width="13.85546875" style="62" customWidth="1"/>
    <col min="12809" max="12809" width="12.5703125" style="62" customWidth="1"/>
    <col min="12810" max="12810" width="13.42578125" style="62" customWidth="1"/>
    <col min="12811" max="12811" width="9.140625" style="62" bestFit="1" customWidth="1"/>
    <col min="12812" max="12812" width="12.28515625" style="62" customWidth="1"/>
    <col min="12813" max="12813" width="11.7109375" style="62" customWidth="1"/>
    <col min="12814" max="12814" width="10.5703125" style="62" customWidth="1"/>
    <col min="12815" max="12815" width="13.140625" style="62" customWidth="1"/>
    <col min="12816" max="12816" width="12.140625" style="62" customWidth="1"/>
    <col min="12817" max="12817" width="8.42578125" style="62" customWidth="1"/>
    <col min="12818" max="12818" width="10.140625" style="62" customWidth="1"/>
    <col min="12819" max="12819" width="10.7109375" style="62" customWidth="1"/>
    <col min="12820" max="12820" width="9.140625" style="62" bestFit="1" customWidth="1"/>
    <col min="12821" max="12821" width="10.28515625" style="62" customWidth="1"/>
    <col min="12822" max="12822" width="10.42578125" style="62" customWidth="1"/>
    <col min="12823" max="12823" width="8.140625" style="62" customWidth="1"/>
    <col min="12824" max="12824" width="11.85546875" style="62" bestFit="1" customWidth="1"/>
    <col min="12825" max="12825" width="10.5703125" style="62" customWidth="1"/>
    <col min="12826" max="12826" width="8.5703125" style="62" customWidth="1"/>
    <col min="12827" max="12827" width="10.42578125" style="62" customWidth="1"/>
    <col min="12828" max="12828" width="11.85546875" style="62" customWidth="1"/>
    <col min="12829" max="12829" width="9.85546875" style="62" bestFit="1" customWidth="1"/>
    <col min="12830" max="13056" width="9" style="62"/>
    <col min="13057" max="13057" width="5.5703125" style="62" customWidth="1"/>
    <col min="13058" max="13058" width="38" style="62" customWidth="1"/>
    <col min="13059" max="13059" width="12.140625" style="62" customWidth="1"/>
    <col min="13060" max="13060" width="9.28515625" style="62" customWidth="1"/>
    <col min="13061" max="13061" width="10.140625" style="62" customWidth="1"/>
    <col min="13062" max="13062" width="8.7109375" style="62" customWidth="1"/>
    <col min="13063" max="13063" width="9.28515625" style="62" customWidth="1"/>
    <col min="13064" max="13064" width="13.85546875" style="62" customWidth="1"/>
    <col min="13065" max="13065" width="12.5703125" style="62" customWidth="1"/>
    <col min="13066" max="13066" width="13.42578125" style="62" customWidth="1"/>
    <col min="13067" max="13067" width="9.140625" style="62" bestFit="1" customWidth="1"/>
    <col min="13068" max="13068" width="12.28515625" style="62" customWidth="1"/>
    <col min="13069" max="13069" width="11.7109375" style="62" customWidth="1"/>
    <col min="13070" max="13070" width="10.5703125" style="62" customWidth="1"/>
    <col min="13071" max="13071" width="13.140625" style="62" customWidth="1"/>
    <col min="13072" max="13072" width="12.140625" style="62" customWidth="1"/>
    <col min="13073" max="13073" width="8.42578125" style="62" customWidth="1"/>
    <col min="13074" max="13074" width="10.140625" style="62" customWidth="1"/>
    <col min="13075" max="13075" width="10.7109375" style="62" customWidth="1"/>
    <col min="13076" max="13076" width="9.140625" style="62" bestFit="1" customWidth="1"/>
    <col min="13077" max="13077" width="10.28515625" style="62" customWidth="1"/>
    <col min="13078" max="13078" width="10.42578125" style="62" customWidth="1"/>
    <col min="13079" max="13079" width="8.140625" style="62" customWidth="1"/>
    <col min="13080" max="13080" width="11.85546875" style="62" bestFit="1" customWidth="1"/>
    <col min="13081" max="13081" width="10.5703125" style="62" customWidth="1"/>
    <col min="13082" max="13082" width="8.5703125" style="62" customWidth="1"/>
    <col min="13083" max="13083" width="10.42578125" style="62" customWidth="1"/>
    <col min="13084" max="13084" width="11.85546875" style="62" customWidth="1"/>
    <col min="13085" max="13085" width="9.85546875" style="62" bestFit="1" customWidth="1"/>
    <col min="13086" max="13312" width="9" style="62"/>
    <col min="13313" max="13313" width="5.5703125" style="62" customWidth="1"/>
    <col min="13314" max="13314" width="38" style="62" customWidth="1"/>
    <col min="13315" max="13315" width="12.140625" style="62" customWidth="1"/>
    <col min="13316" max="13316" width="9.28515625" style="62" customWidth="1"/>
    <col min="13317" max="13317" width="10.140625" style="62" customWidth="1"/>
    <col min="13318" max="13318" width="8.7109375" style="62" customWidth="1"/>
    <col min="13319" max="13319" width="9.28515625" style="62" customWidth="1"/>
    <col min="13320" max="13320" width="13.85546875" style="62" customWidth="1"/>
    <col min="13321" max="13321" width="12.5703125" style="62" customWidth="1"/>
    <col min="13322" max="13322" width="13.42578125" style="62" customWidth="1"/>
    <col min="13323" max="13323" width="9.140625" style="62" bestFit="1" customWidth="1"/>
    <col min="13324" max="13324" width="12.28515625" style="62" customWidth="1"/>
    <col min="13325" max="13325" width="11.7109375" style="62" customWidth="1"/>
    <col min="13326" max="13326" width="10.5703125" style="62" customWidth="1"/>
    <col min="13327" max="13327" width="13.140625" style="62" customWidth="1"/>
    <col min="13328" max="13328" width="12.140625" style="62" customWidth="1"/>
    <col min="13329" max="13329" width="8.42578125" style="62" customWidth="1"/>
    <col min="13330" max="13330" width="10.140625" style="62" customWidth="1"/>
    <col min="13331" max="13331" width="10.7109375" style="62" customWidth="1"/>
    <col min="13332" max="13332" width="9.140625" style="62" bestFit="1" customWidth="1"/>
    <col min="13333" max="13333" width="10.28515625" style="62" customWidth="1"/>
    <col min="13334" max="13334" width="10.42578125" style="62" customWidth="1"/>
    <col min="13335" max="13335" width="8.140625" style="62" customWidth="1"/>
    <col min="13336" max="13336" width="11.85546875" style="62" bestFit="1" customWidth="1"/>
    <col min="13337" max="13337" width="10.5703125" style="62" customWidth="1"/>
    <col min="13338" max="13338" width="8.5703125" style="62" customWidth="1"/>
    <col min="13339" max="13339" width="10.42578125" style="62" customWidth="1"/>
    <col min="13340" max="13340" width="11.85546875" style="62" customWidth="1"/>
    <col min="13341" max="13341" width="9.85546875" style="62" bestFit="1" customWidth="1"/>
    <col min="13342" max="13568" width="9" style="62"/>
    <col min="13569" max="13569" width="5.5703125" style="62" customWidth="1"/>
    <col min="13570" max="13570" width="38" style="62" customWidth="1"/>
    <col min="13571" max="13571" width="12.140625" style="62" customWidth="1"/>
    <col min="13572" max="13572" width="9.28515625" style="62" customWidth="1"/>
    <col min="13573" max="13573" width="10.140625" style="62" customWidth="1"/>
    <col min="13574" max="13574" width="8.7109375" style="62" customWidth="1"/>
    <col min="13575" max="13575" width="9.28515625" style="62" customWidth="1"/>
    <col min="13576" max="13576" width="13.85546875" style="62" customWidth="1"/>
    <col min="13577" max="13577" width="12.5703125" style="62" customWidth="1"/>
    <col min="13578" max="13578" width="13.42578125" style="62" customWidth="1"/>
    <col min="13579" max="13579" width="9.140625" style="62" bestFit="1" customWidth="1"/>
    <col min="13580" max="13580" width="12.28515625" style="62" customWidth="1"/>
    <col min="13581" max="13581" width="11.7109375" style="62" customWidth="1"/>
    <col min="13582" max="13582" width="10.5703125" style="62" customWidth="1"/>
    <col min="13583" max="13583" width="13.140625" style="62" customWidth="1"/>
    <col min="13584" max="13584" width="12.140625" style="62" customWidth="1"/>
    <col min="13585" max="13585" width="8.42578125" style="62" customWidth="1"/>
    <col min="13586" max="13586" width="10.140625" style="62" customWidth="1"/>
    <col min="13587" max="13587" width="10.7109375" style="62" customWidth="1"/>
    <col min="13588" max="13588" width="9.140625" style="62" bestFit="1" customWidth="1"/>
    <col min="13589" max="13589" width="10.28515625" style="62" customWidth="1"/>
    <col min="13590" max="13590" width="10.42578125" style="62" customWidth="1"/>
    <col min="13591" max="13591" width="8.140625" style="62" customWidth="1"/>
    <col min="13592" max="13592" width="11.85546875" style="62" bestFit="1" customWidth="1"/>
    <col min="13593" max="13593" width="10.5703125" style="62" customWidth="1"/>
    <col min="13594" max="13594" width="8.5703125" style="62" customWidth="1"/>
    <col min="13595" max="13595" width="10.42578125" style="62" customWidth="1"/>
    <col min="13596" max="13596" width="11.85546875" style="62" customWidth="1"/>
    <col min="13597" max="13597" width="9.85546875" style="62" bestFit="1" customWidth="1"/>
    <col min="13598" max="13824" width="9" style="62"/>
    <col min="13825" max="13825" width="5.5703125" style="62" customWidth="1"/>
    <col min="13826" max="13826" width="38" style="62" customWidth="1"/>
    <col min="13827" max="13827" width="12.140625" style="62" customWidth="1"/>
    <col min="13828" max="13828" width="9.28515625" style="62" customWidth="1"/>
    <col min="13829" max="13829" width="10.140625" style="62" customWidth="1"/>
    <col min="13830" max="13830" width="8.7109375" style="62" customWidth="1"/>
    <col min="13831" max="13831" width="9.28515625" style="62" customWidth="1"/>
    <col min="13832" max="13832" width="13.85546875" style="62" customWidth="1"/>
    <col min="13833" max="13833" width="12.5703125" style="62" customWidth="1"/>
    <col min="13834" max="13834" width="13.42578125" style="62" customWidth="1"/>
    <col min="13835" max="13835" width="9.140625" style="62" bestFit="1" customWidth="1"/>
    <col min="13836" max="13836" width="12.28515625" style="62" customWidth="1"/>
    <col min="13837" max="13837" width="11.7109375" style="62" customWidth="1"/>
    <col min="13838" max="13838" width="10.5703125" style="62" customWidth="1"/>
    <col min="13839" max="13839" width="13.140625" style="62" customWidth="1"/>
    <col min="13840" max="13840" width="12.140625" style="62" customWidth="1"/>
    <col min="13841" max="13841" width="8.42578125" style="62" customWidth="1"/>
    <col min="13842" max="13842" width="10.140625" style="62" customWidth="1"/>
    <col min="13843" max="13843" width="10.7109375" style="62" customWidth="1"/>
    <col min="13844" max="13844" width="9.140625" style="62" bestFit="1" customWidth="1"/>
    <col min="13845" max="13845" width="10.28515625" style="62" customWidth="1"/>
    <col min="13846" max="13846" width="10.42578125" style="62" customWidth="1"/>
    <col min="13847" max="13847" width="8.140625" style="62" customWidth="1"/>
    <col min="13848" max="13848" width="11.85546875" style="62" bestFit="1" customWidth="1"/>
    <col min="13849" max="13849" width="10.5703125" style="62" customWidth="1"/>
    <col min="13850" max="13850" width="8.5703125" style="62" customWidth="1"/>
    <col min="13851" max="13851" width="10.42578125" style="62" customWidth="1"/>
    <col min="13852" max="13852" width="11.85546875" style="62" customWidth="1"/>
    <col min="13853" max="13853" width="9.85546875" style="62" bestFit="1" customWidth="1"/>
    <col min="13854" max="14080" width="9" style="62"/>
    <col min="14081" max="14081" width="5.5703125" style="62" customWidth="1"/>
    <col min="14082" max="14082" width="38" style="62" customWidth="1"/>
    <col min="14083" max="14083" width="12.140625" style="62" customWidth="1"/>
    <col min="14084" max="14084" width="9.28515625" style="62" customWidth="1"/>
    <col min="14085" max="14085" width="10.140625" style="62" customWidth="1"/>
    <col min="14086" max="14086" width="8.7109375" style="62" customWidth="1"/>
    <col min="14087" max="14087" width="9.28515625" style="62" customWidth="1"/>
    <col min="14088" max="14088" width="13.85546875" style="62" customWidth="1"/>
    <col min="14089" max="14089" width="12.5703125" style="62" customWidth="1"/>
    <col min="14090" max="14090" width="13.42578125" style="62" customWidth="1"/>
    <col min="14091" max="14091" width="9.140625" style="62" bestFit="1" customWidth="1"/>
    <col min="14092" max="14092" width="12.28515625" style="62" customWidth="1"/>
    <col min="14093" max="14093" width="11.7109375" style="62" customWidth="1"/>
    <col min="14094" max="14094" width="10.5703125" style="62" customWidth="1"/>
    <col min="14095" max="14095" width="13.140625" style="62" customWidth="1"/>
    <col min="14096" max="14096" width="12.140625" style="62" customWidth="1"/>
    <col min="14097" max="14097" width="8.42578125" style="62" customWidth="1"/>
    <col min="14098" max="14098" width="10.140625" style="62" customWidth="1"/>
    <col min="14099" max="14099" width="10.7109375" style="62" customWidth="1"/>
    <col min="14100" max="14100" width="9.140625" style="62" bestFit="1" customWidth="1"/>
    <col min="14101" max="14101" width="10.28515625" style="62" customWidth="1"/>
    <col min="14102" max="14102" width="10.42578125" style="62" customWidth="1"/>
    <col min="14103" max="14103" width="8.140625" style="62" customWidth="1"/>
    <col min="14104" max="14104" width="11.85546875" style="62" bestFit="1" customWidth="1"/>
    <col min="14105" max="14105" width="10.5703125" style="62" customWidth="1"/>
    <col min="14106" max="14106" width="8.5703125" style="62" customWidth="1"/>
    <col min="14107" max="14107" width="10.42578125" style="62" customWidth="1"/>
    <col min="14108" max="14108" width="11.85546875" style="62" customWidth="1"/>
    <col min="14109" max="14109" width="9.85546875" style="62" bestFit="1" customWidth="1"/>
    <col min="14110" max="14336" width="9" style="62"/>
    <col min="14337" max="14337" width="5.5703125" style="62" customWidth="1"/>
    <col min="14338" max="14338" width="38" style="62" customWidth="1"/>
    <col min="14339" max="14339" width="12.140625" style="62" customWidth="1"/>
    <col min="14340" max="14340" width="9.28515625" style="62" customWidth="1"/>
    <col min="14341" max="14341" width="10.140625" style="62" customWidth="1"/>
    <col min="14342" max="14342" width="8.7109375" style="62" customWidth="1"/>
    <col min="14343" max="14343" width="9.28515625" style="62" customWidth="1"/>
    <col min="14344" max="14344" width="13.85546875" style="62" customWidth="1"/>
    <col min="14345" max="14345" width="12.5703125" style="62" customWidth="1"/>
    <col min="14346" max="14346" width="13.42578125" style="62" customWidth="1"/>
    <col min="14347" max="14347" width="9.140625" style="62" bestFit="1" customWidth="1"/>
    <col min="14348" max="14348" width="12.28515625" style="62" customWidth="1"/>
    <col min="14349" max="14349" width="11.7109375" style="62" customWidth="1"/>
    <col min="14350" max="14350" width="10.5703125" style="62" customWidth="1"/>
    <col min="14351" max="14351" width="13.140625" style="62" customWidth="1"/>
    <col min="14352" max="14352" width="12.140625" style="62" customWidth="1"/>
    <col min="14353" max="14353" width="8.42578125" style="62" customWidth="1"/>
    <col min="14354" max="14354" width="10.140625" style="62" customWidth="1"/>
    <col min="14355" max="14355" width="10.7109375" style="62" customWidth="1"/>
    <col min="14356" max="14356" width="9.140625" style="62" bestFit="1" customWidth="1"/>
    <col min="14357" max="14357" width="10.28515625" style="62" customWidth="1"/>
    <col min="14358" max="14358" width="10.42578125" style="62" customWidth="1"/>
    <col min="14359" max="14359" width="8.140625" style="62" customWidth="1"/>
    <col min="14360" max="14360" width="11.85546875" style="62" bestFit="1" customWidth="1"/>
    <col min="14361" max="14361" width="10.5703125" style="62" customWidth="1"/>
    <col min="14362" max="14362" width="8.5703125" style="62" customWidth="1"/>
    <col min="14363" max="14363" width="10.42578125" style="62" customWidth="1"/>
    <col min="14364" max="14364" width="11.85546875" style="62" customWidth="1"/>
    <col min="14365" max="14365" width="9.85546875" style="62" bestFit="1" customWidth="1"/>
    <col min="14366" max="14592" width="9" style="62"/>
    <col min="14593" max="14593" width="5.5703125" style="62" customWidth="1"/>
    <col min="14594" max="14594" width="38" style="62" customWidth="1"/>
    <col min="14595" max="14595" width="12.140625" style="62" customWidth="1"/>
    <col min="14596" max="14596" width="9.28515625" style="62" customWidth="1"/>
    <col min="14597" max="14597" width="10.140625" style="62" customWidth="1"/>
    <col min="14598" max="14598" width="8.7109375" style="62" customWidth="1"/>
    <col min="14599" max="14599" width="9.28515625" style="62" customWidth="1"/>
    <col min="14600" max="14600" width="13.85546875" style="62" customWidth="1"/>
    <col min="14601" max="14601" width="12.5703125" style="62" customWidth="1"/>
    <col min="14602" max="14602" width="13.42578125" style="62" customWidth="1"/>
    <col min="14603" max="14603" width="9.140625" style="62" bestFit="1" customWidth="1"/>
    <col min="14604" max="14604" width="12.28515625" style="62" customWidth="1"/>
    <col min="14605" max="14605" width="11.7109375" style="62" customWidth="1"/>
    <col min="14606" max="14606" width="10.5703125" style="62" customWidth="1"/>
    <col min="14607" max="14607" width="13.140625" style="62" customWidth="1"/>
    <col min="14608" max="14608" width="12.140625" style="62" customWidth="1"/>
    <col min="14609" max="14609" width="8.42578125" style="62" customWidth="1"/>
    <col min="14610" max="14610" width="10.140625" style="62" customWidth="1"/>
    <col min="14611" max="14611" width="10.7109375" style="62" customWidth="1"/>
    <col min="14612" max="14612" width="9.140625" style="62" bestFit="1" customWidth="1"/>
    <col min="14613" max="14613" width="10.28515625" style="62" customWidth="1"/>
    <col min="14614" max="14614" width="10.42578125" style="62" customWidth="1"/>
    <col min="14615" max="14615" width="8.140625" style="62" customWidth="1"/>
    <col min="14616" max="14616" width="11.85546875" style="62" bestFit="1" customWidth="1"/>
    <col min="14617" max="14617" width="10.5703125" style="62" customWidth="1"/>
    <col min="14618" max="14618" width="8.5703125" style="62" customWidth="1"/>
    <col min="14619" max="14619" width="10.42578125" style="62" customWidth="1"/>
    <col min="14620" max="14620" width="11.85546875" style="62" customWidth="1"/>
    <col min="14621" max="14621" width="9.85546875" style="62" bestFit="1" customWidth="1"/>
    <col min="14622" max="14848" width="9" style="62"/>
    <col min="14849" max="14849" width="5.5703125" style="62" customWidth="1"/>
    <col min="14850" max="14850" width="38" style="62" customWidth="1"/>
    <col min="14851" max="14851" width="12.140625" style="62" customWidth="1"/>
    <col min="14852" max="14852" width="9.28515625" style="62" customWidth="1"/>
    <col min="14853" max="14853" width="10.140625" style="62" customWidth="1"/>
    <col min="14854" max="14854" width="8.7109375" style="62" customWidth="1"/>
    <col min="14855" max="14855" width="9.28515625" style="62" customWidth="1"/>
    <col min="14856" max="14856" width="13.85546875" style="62" customWidth="1"/>
    <col min="14857" max="14857" width="12.5703125" style="62" customWidth="1"/>
    <col min="14858" max="14858" width="13.42578125" style="62" customWidth="1"/>
    <col min="14859" max="14859" width="9.140625" style="62" bestFit="1" customWidth="1"/>
    <col min="14860" max="14860" width="12.28515625" style="62" customWidth="1"/>
    <col min="14861" max="14861" width="11.7109375" style="62" customWidth="1"/>
    <col min="14862" max="14862" width="10.5703125" style="62" customWidth="1"/>
    <col min="14863" max="14863" width="13.140625" style="62" customWidth="1"/>
    <col min="14864" max="14864" width="12.140625" style="62" customWidth="1"/>
    <col min="14865" max="14865" width="8.42578125" style="62" customWidth="1"/>
    <col min="14866" max="14866" width="10.140625" style="62" customWidth="1"/>
    <col min="14867" max="14867" width="10.7109375" style="62" customWidth="1"/>
    <col min="14868" max="14868" width="9.140625" style="62" bestFit="1" customWidth="1"/>
    <col min="14869" max="14869" width="10.28515625" style="62" customWidth="1"/>
    <col min="14870" max="14870" width="10.42578125" style="62" customWidth="1"/>
    <col min="14871" max="14871" width="8.140625" style="62" customWidth="1"/>
    <col min="14872" max="14872" width="11.85546875" style="62" bestFit="1" customWidth="1"/>
    <col min="14873" max="14873" width="10.5703125" style="62" customWidth="1"/>
    <col min="14874" max="14874" width="8.5703125" style="62" customWidth="1"/>
    <col min="14875" max="14875" width="10.42578125" style="62" customWidth="1"/>
    <col min="14876" max="14876" width="11.85546875" style="62" customWidth="1"/>
    <col min="14877" max="14877" width="9.85546875" style="62" bestFit="1" customWidth="1"/>
    <col min="14878" max="15104" width="9" style="62"/>
    <col min="15105" max="15105" width="5.5703125" style="62" customWidth="1"/>
    <col min="15106" max="15106" width="38" style="62" customWidth="1"/>
    <col min="15107" max="15107" width="12.140625" style="62" customWidth="1"/>
    <col min="15108" max="15108" width="9.28515625" style="62" customWidth="1"/>
    <col min="15109" max="15109" width="10.140625" style="62" customWidth="1"/>
    <col min="15110" max="15110" width="8.7109375" style="62" customWidth="1"/>
    <col min="15111" max="15111" width="9.28515625" style="62" customWidth="1"/>
    <col min="15112" max="15112" width="13.85546875" style="62" customWidth="1"/>
    <col min="15113" max="15113" width="12.5703125" style="62" customWidth="1"/>
    <col min="15114" max="15114" width="13.42578125" style="62" customWidth="1"/>
    <col min="15115" max="15115" width="9.140625" style="62" bestFit="1" customWidth="1"/>
    <col min="15116" max="15116" width="12.28515625" style="62" customWidth="1"/>
    <col min="15117" max="15117" width="11.7109375" style="62" customWidth="1"/>
    <col min="15118" max="15118" width="10.5703125" style="62" customWidth="1"/>
    <col min="15119" max="15119" width="13.140625" style="62" customWidth="1"/>
    <col min="15120" max="15120" width="12.140625" style="62" customWidth="1"/>
    <col min="15121" max="15121" width="8.42578125" style="62" customWidth="1"/>
    <col min="15122" max="15122" width="10.140625" style="62" customWidth="1"/>
    <col min="15123" max="15123" width="10.7109375" style="62" customWidth="1"/>
    <col min="15124" max="15124" width="9.140625" style="62" bestFit="1" customWidth="1"/>
    <col min="15125" max="15125" width="10.28515625" style="62" customWidth="1"/>
    <col min="15126" max="15126" width="10.42578125" style="62" customWidth="1"/>
    <col min="15127" max="15127" width="8.140625" style="62" customWidth="1"/>
    <col min="15128" max="15128" width="11.85546875" style="62" bestFit="1" customWidth="1"/>
    <col min="15129" max="15129" width="10.5703125" style="62" customWidth="1"/>
    <col min="15130" max="15130" width="8.5703125" style="62" customWidth="1"/>
    <col min="15131" max="15131" width="10.42578125" style="62" customWidth="1"/>
    <col min="15132" max="15132" width="11.85546875" style="62" customWidth="1"/>
    <col min="15133" max="15133" width="9.85546875" style="62" bestFit="1" customWidth="1"/>
    <col min="15134" max="15360" width="9" style="62"/>
    <col min="15361" max="15361" width="5.5703125" style="62" customWidth="1"/>
    <col min="15362" max="15362" width="38" style="62" customWidth="1"/>
    <col min="15363" max="15363" width="12.140625" style="62" customWidth="1"/>
    <col min="15364" max="15364" width="9.28515625" style="62" customWidth="1"/>
    <col min="15365" max="15365" width="10.140625" style="62" customWidth="1"/>
    <col min="15366" max="15366" width="8.7109375" style="62" customWidth="1"/>
    <col min="15367" max="15367" width="9.28515625" style="62" customWidth="1"/>
    <col min="15368" max="15368" width="13.85546875" style="62" customWidth="1"/>
    <col min="15369" max="15369" width="12.5703125" style="62" customWidth="1"/>
    <col min="15370" max="15370" width="13.42578125" style="62" customWidth="1"/>
    <col min="15371" max="15371" width="9.140625" style="62" bestFit="1" customWidth="1"/>
    <col min="15372" max="15372" width="12.28515625" style="62" customWidth="1"/>
    <col min="15373" max="15373" width="11.7109375" style="62" customWidth="1"/>
    <col min="15374" max="15374" width="10.5703125" style="62" customWidth="1"/>
    <col min="15375" max="15375" width="13.140625" style="62" customWidth="1"/>
    <col min="15376" max="15376" width="12.140625" style="62" customWidth="1"/>
    <col min="15377" max="15377" width="8.42578125" style="62" customWidth="1"/>
    <col min="15378" max="15378" width="10.140625" style="62" customWidth="1"/>
    <col min="15379" max="15379" width="10.7109375" style="62" customWidth="1"/>
    <col min="15380" max="15380" width="9.140625" style="62" bestFit="1" customWidth="1"/>
    <col min="15381" max="15381" width="10.28515625" style="62" customWidth="1"/>
    <col min="15382" max="15382" width="10.42578125" style="62" customWidth="1"/>
    <col min="15383" max="15383" width="8.140625" style="62" customWidth="1"/>
    <col min="15384" max="15384" width="11.85546875" style="62" bestFit="1" customWidth="1"/>
    <col min="15385" max="15385" width="10.5703125" style="62" customWidth="1"/>
    <col min="15386" max="15386" width="8.5703125" style="62" customWidth="1"/>
    <col min="15387" max="15387" width="10.42578125" style="62" customWidth="1"/>
    <col min="15388" max="15388" width="11.85546875" style="62" customWidth="1"/>
    <col min="15389" max="15389" width="9.85546875" style="62" bestFit="1" customWidth="1"/>
    <col min="15390" max="15616" width="9" style="62"/>
    <col min="15617" max="15617" width="5.5703125" style="62" customWidth="1"/>
    <col min="15618" max="15618" width="38" style="62" customWidth="1"/>
    <col min="15619" max="15619" width="12.140625" style="62" customWidth="1"/>
    <col min="15620" max="15620" width="9.28515625" style="62" customWidth="1"/>
    <col min="15621" max="15621" width="10.140625" style="62" customWidth="1"/>
    <col min="15622" max="15622" width="8.7109375" style="62" customWidth="1"/>
    <col min="15623" max="15623" width="9.28515625" style="62" customWidth="1"/>
    <col min="15624" max="15624" width="13.85546875" style="62" customWidth="1"/>
    <col min="15625" max="15625" width="12.5703125" style="62" customWidth="1"/>
    <col min="15626" max="15626" width="13.42578125" style="62" customWidth="1"/>
    <col min="15627" max="15627" width="9.140625" style="62" bestFit="1" customWidth="1"/>
    <col min="15628" max="15628" width="12.28515625" style="62" customWidth="1"/>
    <col min="15629" max="15629" width="11.7109375" style="62" customWidth="1"/>
    <col min="15630" max="15630" width="10.5703125" style="62" customWidth="1"/>
    <col min="15631" max="15631" width="13.140625" style="62" customWidth="1"/>
    <col min="15632" max="15632" width="12.140625" style="62" customWidth="1"/>
    <col min="15633" max="15633" width="8.42578125" style="62" customWidth="1"/>
    <col min="15634" max="15634" width="10.140625" style="62" customWidth="1"/>
    <col min="15635" max="15635" width="10.7109375" style="62" customWidth="1"/>
    <col min="15636" max="15636" width="9.140625" style="62" bestFit="1" customWidth="1"/>
    <col min="15637" max="15637" width="10.28515625" style="62" customWidth="1"/>
    <col min="15638" max="15638" width="10.42578125" style="62" customWidth="1"/>
    <col min="15639" max="15639" width="8.140625" style="62" customWidth="1"/>
    <col min="15640" max="15640" width="11.85546875" style="62" bestFit="1" customWidth="1"/>
    <col min="15641" max="15641" width="10.5703125" style="62" customWidth="1"/>
    <col min="15642" max="15642" width="8.5703125" style="62" customWidth="1"/>
    <col min="15643" max="15643" width="10.42578125" style="62" customWidth="1"/>
    <col min="15644" max="15644" width="11.85546875" style="62" customWidth="1"/>
    <col min="15645" max="15645" width="9.85546875" style="62" bestFit="1" customWidth="1"/>
    <col min="15646" max="15872" width="9" style="62"/>
    <col min="15873" max="15873" width="5.5703125" style="62" customWidth="1"/>
    <col min="15874" max="15874" width="38" style="62" customWidth="1"/>
    <col min="15875" max="15875" width="12.140625" style="62" customWidth="1"/>
    <col min="15876" max="15876" width="9.28515625" style="62" customWidth="1"/>
    <col min="15877" max="15877" width="10.140625" style="62" customWidth="1"/>
    <col min="15878" max="15878" width="8.7109375" style="62" customWidth="1"/>
    <col min="15879" max="15879" width="9.28515625" style="62" customWidth="1"/>
    <col min="15880" max="15880" width="13.85546875" style="62" customWidth="1"/>
    <col min="15881" max="15881" width="12.5703125" style="62" customWidth="1"/>
    <col min="15882" max="15882" width="13.42578125" style="62" customWidth="1"/>
    <col min="15883" max="15883" width="9.140625" style="62" bestFit="1" customWidth="1"/>
    <col min="15884" max="15884" width="12.28515625" style="62" customWidth="1"/>
    <col min="15885" max="15885" width="11.7109375" style="62" customWidth="1"/>
    <col min="15886" max="15886" width="10.5703125" style="62" customWidth="1"/>
    <col min="15887" max="15887" width="13.140625" style="62" customWidth="1"/>
    <col min="15888" max="15888" width="12.140625" style="62" customWidth="1"/>
    <col min="15889" max="15889" width="8.42578125" style="62" customWidth="1"/>
    <col min="15890" max="15890" width="10.140625" style="62" customWidth="1"/>
    <col min="15891" max="15891" width="10.7109375" style="62" customWidth="1"/>
    <col min="15892" max="15892" width="9.140625" style="62" bestFit="1" customWidth="1"/>
    <col min="15893" max="15893" width="10.28515625" style="62" customWidth="1"/>
    <col min="15894" max="15894" width="10.42578125" style="62" customWidth="1"/>
    <col min="15895" max="15895" width="8.140625" style="62" customWidth="1"/>
    <col min="15896" max="15896" width="11.85546875" style="62" bestFit="1" customWidth="1"/>
    <col min="15897" max="15897" width="10.5703125" style="62" customWidth="1"/>
    <col min="15898" max="15898" width="8.5703125" style="62" customWidth="1"/>
    <col min="15899" max="15899" width="10.42578125" style="62" customWidth="1"/>
    <col min="15900" max="15900" width="11.85546875" style="62" customWidth="1"/>
    <col min="15901" max="15901" width="9.85546875" style="62" bestFit="1" customWidth="1"/>
    <col min="15902" max="16128" width="9" style="62"/>
    <col min="16129" max="16129" width="5.5703125" style="62" customWidth="1"/>
    <col min="16130" max="16130" width="38" style="62" customWidth="1"/>
    <col min="16131" max="16131" width="12.140625" style="62" customWidth="1"/>
    <col min="16132" max="16132" width="9.28515625" style="62" customWidth="1"/>
    <col min="16133" max="16133" width="10.140625" style="62" customWidth="1"/>
    <col min="16134" max="16134" width="8.7109375" style="62" customWidth="1"/>
    <col min="16135" max="16135" width="9.28515625" style="62" customWidth="1"/>
    <col min="16136" max="16136" width="13.85546875" style="62" customWidth="1"/>
    <col min="16137" max="16137" width="12.5703125" style="62" customWidth="1"/>
    <col min="16138" max="16138" width="13.42578125" style="62" customWidth="1"/>
    <col min="16139" max="16139" width="9.140625" style="62" bestFit="1" customWidth="1"/>
    <col min="16140" max="16140" width="12.28515625" style="62" customWidth="1"/>
    <col min="16141" max="16141" width="11.7109375" style="62" customWidth="1"/>
    <col min="16142" max="16142" width="10.5703125" style="62" customWidth="1"/>
    <col min="16143" max="16143" width="13.140625" style="62" customWidth="1"/>
    <col min="16144" max="16144" width="12.140625" style="62" customWidth="1"/>
    <col min="16145" max="16145" width="8.42578125" style="62" customWidth="1"/>
    <col min="16146" max="16146" width="10.140625" style="62" customWidth="1"/>
    <col min="16147" max="16147" width="10.7109375" style="62" customWidth="1"/>
    <col min="16148" max="16148" width="9.140625" style="62" bestFit="1" customWidth="1"/>
    <col min="16149" max="16149" width="10.28515625" style="62" customWidth="1"/>
    <col min="16150" max="16150" width="10.42578125" style="62" customWidth="1"/>
    <col min="16151" max="16151" width="8.140625" style="62" customWidth="1"/>
    <col min="16152" max="16152" width="11.85546875" style="62" bestFit="1" customWidth="1"/>
    <col min="16153" max="16153" width="10.5703125" style="62" customWidth="1"/>
    <col min="16154" max="16154" width="8.5703125" style="62" customWidth="1"/>
    <col min="16155" max="16155" width="10.42578125" style="62" customWidth="1"/>
    <col min="16156" max="16156" width="11.85546875" style="62" customWidth="1"/>
    <col min="16157" max="16157" width="9.85546875" style="62" bestFit="1" customWidth="1"/>
    <col min="16158" max="16384" width="9" style="62"/>
  </cols>
  <sheetData>
    <row r="1" spans="1:29" s="64" customFormat="1" ht="15.75" x14ac:dyDescent="0.25">
      <c r="B1" s="64" t="s">
        <v>152</v>
      </c>
      <c r="C1" s="65"/>
      <c r="D1" s="65"/>
      <c r="E1" s="65"/>
      <c r="F1" s="65"/>
      <c r="G1" s="66"/>
      <c r="H1" s="66"/>
      <c r="I1" s="66"/>
      <c r="J1" s="66"/>
      <c r="K1" s="66"/>
      <c r="L1" s="66"/>
      <c r="M1" s="67"/>
      <c r="N1" s="67"/>
      <c r="O1" s="67"/>
      <c r="P1" s="67"/>
      <c r="Q1" s="68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</row>
    <row r="2" spans="1:29" s="69" customFormat="1" ht="20.25" x14ac:dyDescent="0.25">
      <c r="A2" s="280" t="str">
        <f>'B2-TWTN'!A2:W2</f>
        <v>DỰ ÁN ĐANG TRIỂN KHAI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  <c r="U2" s="280"/>
      <c r="V2" s="280"/>
      <c r="W2" s="280"/>
      <c r="X2" s="280"/>
      <c r="Y2" s="280"/>
      <c r="Z2" s="280"/>
      <c r="AA2" s="280"/>
      <c r="AB2" s="280"/>
    </row>
    <row r="3" spans="1:29" s="233" customFormat="1" ht="20.25" x14ac:dyDescent="0.25">
      <c r="A3" s="286" t="str">
        <f>'B2-TWTN'!A3:W3</f>
        <v xml:space="preserve">(Theo Quyết định số: 2796/QĐ-UBND ngày 19 tháng 12 năm 2023 của UBND tỉnh Vĩnh Phúc) </v>
      </c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6"/>
      <c r="P3" s="286"/>
      <c r="Q3" s="286"/>
      <c r="R3" s="286"/>
      <c r="S3" s="286"/>
      <c r="T3" s="286"/>
      <c r="U3" s="286"/>
      <c r="V3" s="286"/>
      <c r="W3" s="286"/>
      <c r="X3" s="286"/>
      <c r="Y3" s="286"/>
      <c r="Z3" s="286"/>
      <c r="AA3" s="286"/>
      <c r="AB3" s="286"/>
    </row>
    <row r="4" spans="1:29" s="70" customFormat="1" ht="18.75" customHeight="1" x14ac:dyDescent="0.25">
      <c r="C4" s="71"/>
      <c r="D4" s="71"/>
      <c r="E4" s="71"/>
      <c r="F4" s="71"/>
      <c r="G4" s="72"/>
      <c r="H4" s="72"/>
      <c r="I4" s="72"/>
      <c r="J4" s="72"/>
      <c r="K4" s="72"/>
      <c r="L4" s="72"/>
      <c r="M4" s="72"/>
      <c r="N4" s="72"/>
      <c r="O4" s="71"/>
      <c r="P4" s="71"/>
      <c r="Q4" s="71"/>
      <c r="R4" s="71"/>
      <c r="S4" s="71"/>
      <c r="T4" s="71"/>
      <c r="U4" s="71"/>
      <c r="V4" s="71"/>
      <c r="W4" s="71"/>
      <c r="X4" s="282" t="s">
        <v>38</v>
      </c>
      <c r="Y4" s="282"/>
      <c r="Z4" s="282"/>
      <c r="AA4" s="282"/>
      <c r="AB4" s="282"/>
    </row>
    <row r="5" spans="1:29" s="73" customFormat="1" x14ac:dyDescent="0.25">
      <c r="A5" s="277" t="s">
        <v>1</v>
      </c>
      <c r="B5" s="277" t="s">
        <v>8</v>
      </c>
      <c r="C5" s="279" t="s">
        <v>39</v>
      </c>
      <c r="D5" s="277" t="s">
        <v>40</v>
      </c>
      <c r="E5" s="279" t="s">
        <v>11</v>
      </c>
      <c r="F5" s="279" t="s">
        <v>12</v>
      </c>
      <c r="G5" s="279" t="s">
        <v>13</v>
      </c>
      <c r="H5" s="287" t="s">
        <v>74</v>
      </c>
      <c r="I5" s="288"/>
      <c r="J5" s="288"/>
      <c r="K5" s="289"/>
      <c r="L5" s="277" t="s">
        <v>42</v>
      </c>
      <c r="M5" s="277"/>
      <c r="N5" s="277"/>
      <c r="O5" s="290" t="s">
        <v>473</v>
      </c>
      <c r="P5" s="277"/>
      <c r="Q5" s="277"/>
      <c r="R5" s="277" t="s">
        <v>44</v>
      </c>
      <c r="S5" s="277"/>
      <c r="T5" s="277"/>
      <c r="U5" s="277" t="s">
        <v>17</v>
      </c>
      <c r="V5" s="277"/>
      <c r="W5" s="277"/>
      <c r="X5" s="277" t="s">
        <v>45</v>
      </c>
      <c r="Y5" s="277"/>
      <c r="Z5" s="277"/>
      <c r="AA5" s="277" t="s">
        <v>19</v>
      </c>
      <c r="AB5" s="277" t="s">
        <v>2</v>
      </c>
    </row>
    <row r="6" spans="1:29" s="73" customFormat="1" ht="36.75" customHeight="1" x14ac:dyDescent="0.25">
      <c r="A6" s="277"/>
      <c r="B6" s="277"/>
      <c r="C6" s="283"/>
      <c r="D6" s="277"/>
      <c r="E6" s="283"/>
      <c r="F6" s="283"/>
      <c r="G6" s="283"/>
      <c r="H6" s="277" t="s">
        <v>46</v>
      </c>
      <c r="I6" s="277" t="s">
        <v>76</v>
      </c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Z6" s="277"/>
      <c r="AA6" s="277"/>
      <c r="AB6" s="277"/>
    </row>
    <row r="7" spans="1:29" s="73" customFormat="1" x14ac:dyDescent="0.25">
      <c r="A7" s="277"/>
      <c r="B7" s="277"/>
      <c r="C7" s="283"/>
      <c r="D7" s="277"/>
      <c r="E7" s="283"/>
      <c r="F7" s="283"/>
      <c r="G7" s="283"/>
      <c r="H7" s="277"/>
      <c r="I7" s="277" t="s">
        <v>22</v>
      </c>
      <c r="J7" s="277" t="s">
        <v>48</v>
      </c>
      <c r="K7" s="277"/>
      <c r="L7" s="277" t="s">
        <v>22</v>
      </c>
      <c r="M7" s="277" t="s">
        <v>77</v>
      </c>
      <c r="N7" s="277"/>
      <c r="O7" s="277" t="s">
        <v>22</v>
      </c>
      <c r="P7" s="277" t="s">
        <v>77</v>
      </c>
      <c r="Q7" s="277"/>
      <c r="R7" s="277" t="s">
        <v>22</v>
      </c>
      <c r="S7" s="277" t="s">
        <v>77</v>
      </c>
      <c r="T7" s="277"/>
      <c r="U7" s="277" t="s">
        <v>22</v>
      </c>
      <c r="V7" s="277" t="s">
        <v>77</v>
      </c>
      <c r="W7" s="277"/>
      <c r="X7" s="277" t="s">
        <v>22</v>
      </c>
      <c r="Y7" s="277" t="s">
        <v>77</v>
      </c>
      <c r="Z7" s="277"/>
      <c r="AA7" s="277"/>
      <c r="AB7" s="277"/>
    </row>
    <row r="8" spans="1:29" s="73" customFormat="1" x14ac:dyDescent="0.25">
      <c r="A8" s="277"/>
      <c r="B8" s="277"/>
      <c r="C8" s="283"/>
      <c r="D8" s="277"/>
      <c r="E8" s="283"/>
      <c r="F8" s="283"/>
      <c r="G8" s="283"/>
      <c r="H8" s="277"/>
      <c r="I8" s="277"/>
      <c r="J8" s="279" t="s">
        <v>78</v>
      </c>
      <c r="K8" s="277" t="s">
        <v>79</v>
      </c>
      <c r="L8" s="277"/>
      <c r="M8" s="277" t="s">
        <v>80</v>
      </c>
      <c r="N8" s="277" t="s">
        <v>79</v>
      </c>
      <c r="O8" s="277"/>
      <c r="P8" s="279" t="s">
        <v>78</v>
      </c>
      <c r="Q8" s="277" t="s">
        <v>79</v>
      </c>
      <c r="R8" s="277"/>
      <c r="S8" s="277" t="s">
        <v>80</v>
      </c>
      <c r="T8" s="277" t="s">
        <v>79</v>
      </c>
      <c r="U8" s="277"/>
      <c r="V8" s="279" t="s">
        <v>78</v>
      </c>
      <c r="W8" s="277" t="s">
        <v>79</v>
      </c>
      <c r="X8" s="277"/>
      <c r="Y8" s="285" t="s">
        <v>140</v>
      </c>
      <c r="Z8" s="277" t="s">
        <v>79</v>
      </c>
      <c r="AA8" s="277"/>
      <c r="AB8" s="277"/>
    </row>
    <row r="9" spans="1:29" s="73" customFormat="1" ht="56.25" customHeight="1" x14ac:dyDescent="0.25">
      <c r="A9" s="277"/>
      <c r="B9" s="277"/>
      <c r="C9" s="284"/>
      <c r="D9" s="277"/>
      <c r="E9" s="284"/>
      <c r="F9" s="284"/>
      <c r="G9" s="284"/>
      <c r="H9" s="277"/>
      <c r="I9" s="277"/>
      <c r="J9" s="277"/>
      <c r="K9" s="277"/>
      <c r="L9" s="277"/>
      <c r="M9" s="277"/>
      <c r="N9" s="277"/>
      <c r="O9" s="277"/>
      <c r="P9" s="277"/>
      <c r="Q9" s="277"/>
      <c r="R9" s="277"/>
      <c r="S9" s="277"/>
      <c r="T9" s="277"/>
      <c r="U9" s="277"/>
      <c r="V9" s="277"/>
      <c r="W9" s="277"/>
      <c r="X9" s="277"/>
      <c r="Y9" s="278"/>
      <c r="Z9" s="277"/>
      <c r="AA9" s="277"/>
      <c r="AB9" s="277"/>
    </row>
    <row r="10" spans="1:29" s="64" customFormat="1" ht="15.75" x14ac:dyDescent="0.25">
      <c r="A10" s="74"/>
      <c r="B10" s="74" t="s">
        <v>3</v>
      </c>
      <c r="C10" s="74"/>
      <c r="D10" s="74"/>
      <c r="E10" s="74"/>
      <c r="F10" s="74"/>
      <c r="G10" s="74"/>
      <c r="H10" s="74"/>
      <c r="I10" s="90">
        <f t="shared" ref="I10:Z10" si="0">I11</f>
        <v>1330250</v>
      </c>
      <c r="J10" s="90">
        <f t="shared" si="0"/>
        <v>1330250</v>
      </c>
      <c r="K10" s="90">
        <f t="shared" si="0"/>
        <v>0</v>
      </c>
      <c r="L10" s="90">
        <f t="shared" si="0"/>
        <v>491137.77800000005</v>
      </c>
      <c r="M10" s="90">
        <f t="shared" si="0"/>
        <v>491137.77800000005</v>
      </c>
      <c r="N10" s="90">
        <f t="shared" si="0"/>
        <v>0</v>
      </c>
      <c r="O10" s="90">
        <f t="shared" si="0"/>
        <v>1330250</v>
      </c>
      <c r="P10" s="90">
        <f t="shared" si="0"/>
        <v>1330250</v>
      </c>
      <c r="Q10" s="90">
        <f t="shared" si="0"/>
        <v>0</v>
      </c>
      <c r="R10" s="90">
        <f t="shared" si="0"/>
        <v>490192</v>
      </c>
      <c r="S10" s="90">
        <f t="shared" si="0"/>
        <v>490192</v>
      </c>
      <c r="T10" s="90">
        <f t="shared" si="0"/>
        <v>0</v>
      </c>
      <c r="U10" s="90">
        <f t="shared" si="0"/>
        <v>468984.33854899998</v>
      </c>
      <c r="V10" s="90">
        <f t="shared" si="0"/>
        <v>468984.33854899998</v>
      </c>
      <c r="W10" s="90">
        <f t="shared" si="0"/>
        <v>0</v>
      </c>
      <c r="X10" s="90">
        <f t="shared" si="0"/>
        <v>282900</v>
      </c>
      <c r="Y10" s="90">
        <f t="shared" si="0"/>
        <v>282900</v>
      </c>
      <c r="Z10" s="90">
        <f t="shared" si="0"/>
        <v>0</v>
      </c>
      <c r="AA10" s="74"/>
      <c r="AB10" s="90"/>
    </row>
    <row r="11" spans="1:29" s="77" customFormat="1" ht="15.75" x14ac:dyDescent="0.25">
      <c r="A11" s="78" t="s">
        <v>29</v>
      </c>
      <c r="B11" s="79" t="s">
        <v>110</v>
      </c>
      <c r="C11" s="80"/>
      <c r="D11" s="80"/>
      <c r="E11" s="80"/>
      <c r="F11" s="80"/>
      <c r="G11" s="80"/>
      <c r="H11" s="88"/>
      <c r="I11" s="82">
        <f t="shared" ref="I11:Z11" si="1">+SUM(I12:I16)+I17</f>
        <v>1330250</v>
      </c>
      <c r="J11" s="82">
        <f t="shared" si="1"/>
        <v>1330250</v>
      </c>
      <c r="K11" s="82">
        <f t="shared" si="1"/>
        <v>0</v>
      </c>
      <c r="L11" s="82">
        <f t="shared" si="1"/>
        <v>491137.77800000005</v>
      </c>
      <c r="M11" s="82">
        <f t="shared" si="1"/>
        <v>491137.77800000005</v>
      </c>
      <c r="N11" s="82">
        <f t="shared" si="1"/>
        <v>0</v>
      </c>
      <c r="O11" s="82">
        <f t="shared" si="1"/>
        <v>1330250</v>
      </c>
      <c r="P11" s="82">
        <f t="shared" si="1"/>
        <v>1330250</v>
      </c>
      <c r="Q11" s="82">
        <f t="shared" si="1"/>
        <v>0</v>
      </c>
      <c r="R11" s="82">
        <f t="shared" si="1"/>
        <v>490192</v>
      </c>
      <c r="S11" s="82">
        <f t="shared" si="1"/>
        <v>490192</v>
      </c>
      <c r="T11" s="82">
        <f t="shared" si="1"/>
        <v>0</v>
      </c>
      <c r="U11" s="82">
        <f t="shared" si="1"/>
        <v>468984.33854899998</v>
      </c>
      <c r="V11" s="82">
        <f t="shared" si="1"/>
        <v>468984.33854899998</v>
      </c>
      <c r="W11" s="82">
        <f t="shared" si="1"/>
        <v>0</v>
      </c>
      <c r="X11" s="82">
        <f t="shared" si="1"/>
        <v>282900</v>
      </c>
      <c r="Y11" s="82">
        <f t="shared" si="1"/>
        <v>282900</v>
      </c>
      <c r="Z11" s="82">
        <f t="shared" si="1"/>
        <v>0</v>
      </c>
      <c r="AA11" s="80"/>
      <c r="AB11" s="91"/>
    </row>
    <row r="12" spans="1:29" s="77" customFormat="1" ht="51" x14ac:dyDescent="0.25">
      <c r="A12" s="92">
        <v>1</v>
      </c>
      <c r="B12" s="93" t="s">
        <v>471</v>
      </c>
      <c r="C12" s="92" t="s">
        <v>62</v>
      </c>
      <c r="D12" s="84" t="s">
        <v>62</v>
      </c>
      <c r="E12" s="84">
        <v>7004692</v>
      </c>
      <c r="F12" s="81" t="s">
        <v>153</v>
      </c>
      <c r="G12" s="92" t="s">
        <v>100</v>
      </c>
      <c r="H12" s="94" t="s">
        <v>154</v>
      </c>
      <c r="I12" s="95">
        <v>197300</v>
      </c>
      <c r="J12" s="95">
        <v>197300</v>
      </c>
      <c r="K12" s="95">
        <v>0</v>
      </c>
      <c r="L12" s="95">
        <f>+M12+N12</f>
        <v>77262</v>
      </c>
      <c r="M12" s="95">
        <v>77262</v>
      </c>
      <c r="N12" s="95">
        <v>0</v>
      </c>
      <c r="O12" s="95">
        <f>+P12+Q12</f>
        <v>197300</v>
      </c>
      <c r="P12" s="95">
        <v>197300</v>
      </c>
      <c r="Q12" s="95">
        <v>0</v>
      </c>
      <c r="R12" s="95">
        <f>+S12+T12</f>
        <v>85000</v>
      </c>
      <c r="S12" s="95">
        <v>85000</v>
      </c>
      <c r="T12" s="95">
        <v>0</v>
      </c>
      <c r="U12" s="95">
        <f>+V12+W12</f>
        <v>80575.338548999993</v>
      </c>
      <c r="V12" s="95">
        <v>80575.338548999993</v>
      </c>
      <c r="W12" s="95">
        <v>0</v>
      </c>
      <c r="X12" s="95">
        <f>+Y12+Z12</f>
        <v>45000</v>
      </c>
      <c r="Y12" s="95">
        <v>45000</v>
      </c>
      <c r="Z12" s="95">
        <v>0</v>
      </c>
      <c r="AA12" s="92" t="s">
        <v>155</v>
      </c>
      <c r="AB12" s="91"/>
      <c r="AC12" s="96"/>
    </row>
    <row r="13" spans="1:29" s="77" customFormat="1" ht="63" x14ac:dyDescent="0.25">
      <c r="A13" s="92">
        <v>2</v>
      </c>
      <c r="B13" s="93" t="s">
        <v>467</v>
      </c>
      <c r="C13" s="92" t="s">
        <v>62</v>
      </c>
      <c r="D13" s="84" t="s">
        <v>62</v>
      </c>
      <c r="E13" s="84">
        <v>7004692</v>
      </c>
      <c r="F13" s="81" t="s">
        <v>153</v>
      </c>
      <c r="G13" s="92" t="s">
        <v>100</v>
      </c>
      <c r="H13" s="94" t="s">
        <v>156</v>
      </c>
      <c r="I13" s="95">
        <f>+J13+K13</f>
        <v>69700</v>
      </c>
      <c r="J13" s="95">
        <v>69700</v>
      </c>
      <c r="K13" s="95">
        <v>0</v>
      </c>
      <c r="L13" s="95">
        <f>+M13+N13</f>
        <v>54771.187000000005</v>
      </c>
      <c r="M13" s="95">
        <v>54771.187000000005</v>
      </c>
      <c r="N13" s="95">
        <v>0</v>
      </c>
      <c r="O13" s="95">
        <f>+P13+Q13</f>
        <v>69700</v>
      </c>
      <c r="P13" s="95">
        <v>69700</v>
      </c>
      <c r="Q13" s="95">
        <v>0</v>
      </c>
      <c r="R13" s="95">
        <f>+S13+T13</f>
        <v>40000</v>
      </c>
      <c r="S13" s="95">
        <v>40000</v>
      </c>
      <c r="T13" s="95">
        <v>0</v>
      </c>
      <c r="U13" s="95">
        <f>+V13+W13</f>
        <v>36995</v>
      </c>
      <c r="V13" s="95">
        <v>36995</v>
      </c>
      <c r="W13" s="95">
        <v>0</v>
      </c>
      <c r="X13" s="95">
        <f>+Y13+Z13</f>
        <v>20000</v>
      </c>
      <c r="Y13" s="95">
        <v>20000</v>
      </c>
      <c r="Z13" s="95">
        <v>0</v>
      </c>
      <c r="AA13" s="92" t="s">
        <v>155</v>
      </c>
      <c r="AB13" s="91"/>
      <c r="AC13" s="96"/>
    </row>
    <row r="14" spans="1:29" s="77" customFormat="1" ht="63" x14ac:dyDescent="0.25">
      <c r="A14" s="92">
        <v>3</v>
      </c>
      <c r="B14" s="93" t="s">
        <v>468</v>
      </c>
      <c r="C14" s="92" t="s">
        <v>62</v>
      </c>
      <c r="D14" s="84" t="s">
        <v>62</v>
      </c>
      <c r="E14" s="84">
        <v>7004692</v>
      </c>
      <c r="F14" s="81" t="s">
        <v>153</v>
      </c>
      <c r="G14" s="92" t="s">
        <v>143</v>
      </c>
      <c r="H14" s="94" t="s">
        <v>157</v>
      </c>
      <c r="I14" s="95">
        <f>+J14+K14</f>
        <v>200000</v>
      </c>
      <c r="J14" s="95">
        <v>200000</v>
      </c>
      <c r="K14" s="95">
        <v>0</v>
      </c>
      <c r="L14" s="95">
        <f>+M14+N14</f>
        <v>190000</v>
      </c>
      <c r="M14" s="95">
        <v>190000</v>
      </c>
      <c r="N14" s="95">
        <v>0</v>
      </c>
      <c r="O14" s="95">
        <f>+P14+Q14</f>
        <v>200000</v>
      </c>
      <c r="P14" s="95">
        <v>200000</v>
      </c>
      <c r="Q14" s="95">
        <v>0</v>
      </c>
      <c r="R14" s="95">
        <f>+S14+T14</f>
        <v>180895</v>
      </c>
      <c r="S14" s="95">
        <f>189145-8250</f>
        <v>180895</v>
      </c>
      <c r="T14" s="95">
        <v>0</v>
      </c>
      <c r="U14" s="95">
        <f>+V14+W14</f>
        <v>180793</v>
      </c>
      <c r="V14" s="95">
        <v>180793</v>
      </c>
      <c r="W14" s="95">
        <v>0</v>
      </c>
      <c r="X14" s="95">
        <f>+Y14+Z14</f>
        <v>4500</v>
      </c>
      <c r="Y14" s="95">
        <v>4500</v>
      </c>
      <c r="Z14" s="95">
        <v>0</v>
      </c>
      <c r="AA14" s="92" t="s">
        <v>155</v>
      </c>
      <c r="AB14" s="91"/>
      <c r="AC14" s="96"/>
    </row>
    <row r="15" spans="1:29" s="77" customFormat="1" ht="102" x14ac:dyDescent="0.25">
      <c r="A15" s="92">
        <v>4</v>
      </c>
      <c r="B15" s="93" t="s">
        <v>469</v>
      </c>
      <c r="C15" s="92" t="s">
        <v>57</v>
      </c>
      <c r="D15" s="84" t="s">
        <v>62</v>
      </c>
      <c r="E15" s="84">
        <v>7004692</v>
      </c>
      <c r="F15" s="81" t="s">
        <v>153</v>
      </c>
      <c r="G15" s="92" t="s">
        <v>100</v>
      </c>
      <c r="H15" s="94" t="s">
        <v>158</v>
      </c>
      <c r="I15" s="95">
        <f>+J15+K15</f>
        <v>150000</v>
      </c>
      <c r="J15" s="95">
        <v>150000</v>
      </c>
      <c r="K15" s="95">
        <v>0</v>
      </c>
      <c r="L15" s="95">
        <f>+M15+N15</f>
        <v>117604.591</v>
      </c>
      <c r="M15" s="95">
        <v>117604.591</v>
      </c>
      <c r="N15" s="95">
        <v>0</v>
      </c>
      <c r="O15" s="95">
        <f>+P15+Q15</f>
        <v>150000</v>
      </c>
      <c r="P15" s="95">
        <v>150000</v>
      </c>
      <c r="Q15" s="95">
        <v>0</v>
      </c>
      <c r="R15" s="95">
        <f>+S15+T15</f>
        <v>112000</v>
      </c>
      <c r="S15" s="95">
        <v>112000</v>
      </c>
      <c r="T15" s="95">
        <v>0</v>
      </c>
      <c r="U15" s="95">
        <f>+V15+W15</f>
        <v>98324</v>
      </c>
      <c r="V15" s="95">
        <v>98324</v>
      </c>
      <c r="W15" s="95">
        <v>0</v>
      </c>
      <c r="X15" s="95">
        <f>+Y15+Z15</f>
        <v>30000</v>
      </c>
      <c r="Y15" s="95">
        <v>30000</v>
      </c>
      <c r="Z15" s="95">
        <v>0</v>
      </c>
      <c r="AA15" s="92" t="s">
        <v>155</v>
      </c>
      <c r="AB15" s="91"/>
      <c r="AC15" s="96"/>
    </row>
    <row r="16" spans="1:29" s="70" customFormat="1" ht="66.75" customHeight="1" x14ac:dyDescent="0.25">
      <c r="A16" s="92">
        <v>5</v>
      </c>
      <c r="B16" s="93" t="s">
        <v>470</v>
      </c>
      <c r="C16" s="92" t="s">
        <v>57</v>
      </c>
      <c r="D16" s="84" t="s">
        <v>62</v>
      </c>
      <c r="E16" s="84">
        <v>7004692</v>
      </c>
      <c r="F16" s="81" t="s">
        <v>153</v>
      </c>
      <c r="G16" s="92" t="s">
        <v>150</v>
      </c>
      <c r="H16" s="94" t="s">
        <v>159</v>
      </c>
      <c r="I16" s="95">
        <f>+J16+K16</f>
        <v>190000</v>
      </c>
      <c r="J16" s="95">
        <v>190000</v>
      </c>
      <c r="K16" s="95">
        <v>0</v>
      </c>
      <c r="L16" s="95">
        <f>+M16+N16</f>
        <v>33000</v>
      </c>
      <c r="M16" s="95">
        <v>33000</v>
      </c>
      <c r="N16" s="95">
        <v>0</v>
      </c>
      <c r="O16" s="95">
        <f>+P16+Q16</f>
        <v>190000</v>
      </c>
      <c r="P16" s="95">
        <v>190000</v>
      </c>
      <c r="Q16" s="95">
        <v>0</v>
      </c>
      <c r="R16" s="95">
        <f>+S16+T16</f>
        <v>53797</v>
      </c>
      <c r="S16" s="95">
        <f>45547+8250</f>
        <v>53797</v>
      </c>
      <c r="T16" s="95">
        <v>0</v>
      </c>
      <c r="U16" s="95">
        <f>+V16+W16</f>
        <v>53797</v>
      </c>
      <c r="V16" s="95">
        <f>45547+8250</f>
        <v>53797</v>
      </c>
      <c r="W16" s="95">
        <v>0</v>
      </c>
      <c r="X16" s="95">
        <f>+Y16+Z16</f>
        <v>80000</v>
      </c>
      <c r="Y16" s="95">
        <v>80000</v>
      </c>
      <c r="Z16" s="95">
        <v>0</v>
      </c>
      <c r="AA16" s="92" t="s">
        <v>155</v>
      </c>
      <c r="AB16" s="91"/>
      <c r="AC16" s="96"/>
    </row>
    <row r="17" spans="1:29" s="70" customFormat="1" ht="31.5" x14ac:dyDescent="0.25">
      <c r="A17" s="92">
        <v>6</v>
      </c>
      <c r="B17" s="93" t="s">
        <v>160</v>
      </c>
      <c r="C17" s="92" t="s">
        <v>57</v>
      </c>
      <c r="D17" s="84" t="s">
        <v>62</v>
      </c>
      <c r="E17" s="84">
        <v>7004692</v>
      </c>
      <c r="F17" s="81" t="s">
        <v>153</v>
      </c>
      <c r="G17" s="92"/>
      <c r="H17" s="94"/>
      <c r="I17" s="95">
        <v>523250</v>
      </c>
      <c r="J17" s="95">
        <v>523250</v>
      </c>
      <c r="K17" s="95">
        <f>SUM(K18:K37)</f>
        <v>0</v>
      </c>
      <c r="L17" s="95">
        <f>SUM(L18:L37)</f>
        <v>18500</v>
      </c>
      <c r="M17" s="95">
        <f>SUM(M18:M37)</f>
        <v>18500</v>
      </c>
      <c r="N17" s="95">
        <f>SUM(N18:N37)</f>
        <v>0</v>
      </c>
      <c r="O17" s="95">
        <v>523250</v>
      </c>
      <c r="P17" s="95">
        <v>523250</v>
      </c>
      <c r="Q17" s="95">
        <f t="shared" ref="Q17:Z17" si="2">SUM(Q18:Q37)</f>
        <v>0</v>
      </c>
      <c r="R17" s="95">
        <f t="shared" si="2"/>
        <v>18500</v>
      </c>
      <c r="S17" s="95">
        <f t="shared" si="2"/>
        <v>18500</v>
      </c>
      <c r="T17" s="95">
        <f t="shared" si="2"/>
        <v>0</v>
      </c>
      <c r="U17" s="95">
        <f t="shared" si="2"/>
        <v>18500</v>
      </c>
      <c r="V17" s="95">
        <f t="shared" si="2"/>
        <v>18500</v>
      </c>
      <c r="W17" s="95">
        <f t="shared" si="2"/>
        <v>0</v>
      </c>
      <c r="X17" s="95">
        <f t="shared" si="2"/>
        <v>103400</v>
      </c>
      <c r="Y17" s="95">
        <f t="shared" si="2"/>
        <v>103400</v>
      </c>
      <c r="Z17" s="95">
        <f t="shared" si="2"/>
        <v>0</v>
      </c>
      <c r="AA17" s="92"/>
      <c r="AB17" s="91"/>
      <c r="AC17" s="96"/>
    </row>
    <row r="18" spans="1:29" s="77" customFormat="1" ht="63.75" x14ac:dyDescent="0.25">
      <c r="A18" s="97">
        <v>1</v>
      </c>
      <c r="B18" s="98" t="s">
        <v>161</v>
      </c>
      <c r="C18" s="99" t="s">
        <v>68</v>
      </c>
      <c r="D18" s="80"/>
      <c r="E18" s="80"/>
      <c r="F18" s="80"/>
      <c r="G18" s="100" t="s">
        <v>150</v>
      </c>
      <c r="H18" s="101" t="s">
        <v>162</v>
      </c>
      <c r="I18" s="102">
        <f t="shared" ref="I18:I37" si="3">+J18+K18</f>
        <v>12367</v>
      </c>
      <c r="J18" s="103">
        <v>12367</v>
      </c>
      <c r="K18" s="103">
        <v>0</v>
      </c>
      <c r="L18" s="104">
        <f t="shared" ref="L18:L37" si="4">SUM(M18:N18)</f>
        <v>1000</v>
      </c>
      <c r="M18" s="105">
        <v>1000</v>
      </c>
      <c r="N18" s="80"/>
      <c r="O18" s="103">
        <f t="shared" ref="O18:O37" si="5">+P18+Q18</f>
        <v>12367</v>
      </c>
      <c r="P18" s="103">
        <v>12367</v>
      </c>
      <c r="Q18" s="103">
        <v>0</v>
      </c>
      <c r="R18" s="104">
        <f t="shared" ref="R18:R37" si="6">SUM(S18:T18)</f>
        <v>1000</v>
      </c>
      <c r="S18" s="105">
        <v>1000</v>
      </c>
      <c r="T18" s="106">
        <v>0</v>
      </c>
      <c r="U18" s="105">
        <f t="shared" ref="U18:U37" si="7">SUM(V18:W18)</f>
        <v>1000</v>
      </c>
      <c r="V18" s="107">
        <v>1000</v>
      </c>
      <c r="W18" s="80"/>
      <c r="X18" s="103">
        <f t="shared" ref="X18:X37" si="8">+Y18+Z18</f>
        <v>7400</v>
      </c>
      <c r="Y18" s="103">
        <v>7400</v>
      </c>
      <c r="Z18" s="103">
        <v>0</v>
      </c>
      <c r="AA18" s="92" t="s">
        <v>155</v>
      </c>
      <c r="AB18" s="108"/>
      <c r="AC18" s="96"/>
    </row>
    <row r="19" spans="1:29" s="77" customFormat="1" ht="63.75" x14ac:dyDescent="0.25">
      <c r="A19" s="97">
        <v>2</v>
      </c>
      <c r="B19" s="98" t="s">
        <v>163</v>
      </c>
      <c r="C19" s="99" t="s">
        <v>68</v>
      </c>
      <c r="D19" s="80"/>
      <c r="E19" s="80"/>
      <c r="F19" s="80"/>
      <c r="G19" s="100" t="s">
        <v>150</v>
      </c>
      <c r="H19" s="101" t="s">
        <v>164</v>
      </c>
      <c r="I19" s="102">
        <f t="shared" si="3"/>
        <v>8923</v>
      </c>
      <c r="J19" s="103">
        <v>8923</v>
      </c>
      <c r="K19" s="103">
        <v>0</v>
      </c>
      <c r="L19" s="104">
        <f t="shared" si="4"/>
        <v>900</v>
      </c>
      <c r="M19" s="105">
        <v>900</v>
      </c>
      <c r="N19" s="80"/>
      <c r="O19" s="103">
        <f t="shared" si="5"/>
        <v>8923</v>
      </c>
      <c r="P19" s="103">
        <v>8923</v>
      </c>
      <c r="Q19" s="103">
        <v>0</v>
      </c>
      <c r="R19" s="104">
        <f t="shared" si="6"/>
        <v>900</v>
      </c>
      <c r="S19" s="105">
        <v>900</v>
      </c>
      <c r="T19" s="106"/>
      <c r="U19" s="105">
        <f t="shared" si="7"/>
        <v>900</v>
      </c>
      <c r="V19" s="107">
        <v>900</v>
      </c>
      <c r="W19" s="80"/>
      <c r="X19" s="103">
        <f t="shared" si="8"/>
        <v>5000</v>
      </c>
      <c r="Y19" s="103">
        <v>5000</v>
      </c>
      <c r="Z19" s="103">
        <v>0</v>
      </c>
      <c r="AA19" s="92" t="s">
        <v>155</v>
      </c>
      <c r="AB19" s="108"/>
      <c r="AC19" s="96"/>
    </row>
    <row r="20" spans="1:29" s="77" customFormat="1" ht="63.75" x14ac:dyDescent="0.25">
      <c r="A20" s="97">
        <v>3</v>
      </c>
      <c r="B20" s="98" t="s">
        <v>165</v>
      </c>
      <c r="C20" s="99" t="s">
        <v>68</v>
      </c>
      <c r="D20" s="80"/>
      <c r="E20" s="80"/>
      <c r="F20" s="80"/>
      <c r="G20" s="100" t="s">
        <v>150</v>
      </c>
      <c r="H20" s="101" t="s">
        <v>166</v>
      </c>
      <c r="I20" s="102">
        <f t="shared" si="3"/>
        <v>10171</v>
      </c>
      <c r="J20" s="103">
        <v>10171</v>
      </c>
      <c r="K20" s="103">
        <v>0</v>
      </c>
      <c r="L20" s="104">
        <f t="shared" si="4"/>
        <v>1000</v>
      </c>
      <c r="M20" s="105">
        <v>1000</v>
      </c>
      <c r="N20" s="80"/>
      <c r="O20" s="103">
        <f t="shared" si="5"/>
        <v>10171</v>
      </c>
      <c r="P20" s="103">
        <v>10171</v>
      </c>
      <c r="Q20" s="103">
        <v>0</v>
      </c>
      <c r="R20" s="104">
        <f t="shared" si="6"/>
        <v>1000</v>
      </c>
      <c r="S20" s="105">
        <v>1000</v>
      </c>
      <c r="T20" s="106"/>
      <c r="U20" s="105">
        <f t="shared" si="7"/>
        <v>1000</v>
      </c>
      <c r="V20" s="107">
        <v>1000</v>
      </c>
      <c r="W20" s="80"/>
      <c r="X20" s="103">
        <f t="shared" si="8"/>
        <v>5800</v>
      </c>
      <c r="Y20" s="103">
        <v>5800</v>
      </c>
      <c r="Z20" s="103">
        <v>0</v>
      </c>
      <c r="AA20" s="92" t="s">
        <v>155</v>
      </c>
      <c r="AB20" s="108"/>
      <c r="AC20" s="96"/>
    </row>
    <row r="21" spans="1:29" s="77" customFormat="1" ht="63.75" x14ac:dyDescent="0.25">
      <c r="A21" s="97">
        <v>4</v>
      </c>
      <c r="B21" s="98" t="s">
        <v>167</v>
      </c>
      <c r="C21" s="99" t="s">
        <v>68</v>
      </c>
      <c r="D21" s="80"/>
      <c r="E21" s="80"/>
      <c r="F21" s="80"/>
      <c r="G21" s="100" t="s">
        <v>150</v>
      </c>
      <c r="H21" s="101" t="s">
        <v>168</v>
      </c>
      <c r="I21" s="102">
        <f t="shared" si="3"/>
        <v>10726</v>
      </c>
      <c r="J21" s="103">
        <v>10726</v>
      </c>
      <c r="K21" s="103">
        <v>0</v>
      </c>
      <c r="L21" s="104">
        <f t="shared" si="4"/>
        <v>1000</v>
      </c>
      <c r="M21" s="105">
        <v>1000</v>
      </c>
      <c r="N21" s="80"/>
      <c r="O21" s="103">
        <f t="shared" si="5"/>
        <v>10726</v>
      </c>
      <c r="P21" s="103">
        <v>10726</v>
      </c>
      <c r="Q21" s="103">
        <v>0</v>
      </c>
      <c r="R21" s="104">
        <f t="shared" si="6"/>
        <v>1000</v>
      </c>
      <c r="S21" s="105">
        <v>1000</v>
      </c>
      <c r="T21" s="106"/>
      <c r="U21" s="105">
        <f t="shared" si="7"/>
        <v>1000</v>
      </c>
      <c r="V21" s="107">
        <v>1000</v>
      </c>
      <c r="W21" s="80"/>
      <c r="X21" s="103">
        <f t="shared" si="8"/>
        <v>6200</v>
      </c>
      <c r="Y21" s="103">
        <v>6200</v>
      </c>
      <c r="Z21" s="103">
        <v>0</v>
      </c>
      <c r="AA21" s="92" t="s">
        <v>155</v>
      </c>
      <c r="AB21" s="108"/>
      <c r="AC21" s="96"/>
    </row>
    <row r="22" spans="1:29" s="77" customFormat="1" ht="63.75" x14ac:dyDescent="0.25">
      <c r="A22" s="97">
        <v>5</v>
      </c>
      <c r="B22" s="98" t="s">
        <v>169</v>
      </c>
      <c r="C22" s="99" t="s">
        <v>68</v>
      </c>
      <c r="D22" s="80"/>
      <c r="E22" s="80"/>
      <c r="F22" s="80"/>
      <c r="G22" s="100" t="s">
        <v>150</v>
      </c>
      <c r="H22" s="101" t="s">
        <v>170</v>
      </c>
      <c r="I22" s="102">
        <f t="shared" si="3"/>
        <v>7763</v>
      </c>
      <c r="J22" s="103">
        <v>7763</v>
      </c>
      <c r="K22" s="103">
        <v>0</v>
      </c>
      <c r="L22" s="104">
        <f t="shared" si="4"/>
        <v>900</v>
      </c>
      <c r="M22" s="105">
        <v>900</v>
      </c>
      <c r="N22" s="80"/>
      <c r="O22" s="103">
        <f t="shared" si="5"/>
        <v>7763</v>
      </c>
      <c r="P22" s="103">
        <v>7763</v>
      </c>
      <c r="Q22" s="103">
        <v>0</v>
      </c>
      <c r="R22" s="104">
        <f t="shared" si="6"/>
        <v>900</v>
      </c>
      <c r="S22" s="105">
        <v>900</v>
      </c>
      <c r="T22" s="106"/>
      <c r="U22" s="105">
        <f t="shared" si="7"/>
        <v>900</v>
      </c>
      <c r="V22" s="107">
        <v>900</v>
      </c>
      <c r="W22" s="80"/>
      <c r="X22" s="103">
        <f t="shared" si="8"/>
        <v>4200</v>
      </c>
      <c r="Y22" s="103">
        <v>4200</v>
      </c>
      <c r="Z22" s="103">
        <v>0</v>
      </c>
      <c r="AA22" s="92" t="s">
        <v>155</v>
      </c>
      <c r="AB22" s="108"/>
      <c r="AC22" s="96"/>
    </row>
    <row r="23" spans="1:29" s="77" customFormat="1" ht="63.75" x14ac:dyDescent="0.25">
      <c r="A23" s="97">
        <v>6</v>
      </c>
      <c r="B23" s="98" t="s">
        <v>171</v>
      </c>
      <c r="C23" s="99" t="s">
        <v>172</v>
      </c>
      <c r="D23" s="80"/>
      <c r="E23" s="80"/>
      <c r="F23" s="80"/>
      <c r="G23" s="100" t="s">
        <v>150</v>
      </c>
      <c r="H23" s="101" t="s">
        <v>173</v>
      </c>
      <c r="I23" s="102">
        <f t="shared" si="3"/>
        <v>8214</v>
      </c>
      <c r="J23" s="103">
        <v>8214</v>
      </c>
      <c r="K23" s="103">
        <v>0</v>
      </c>
      <c r="L23" s="104">
        <f t="shared" si="4"/>
        <v>800</v>
      </c>
      <c r="M23" s="105">
        <v>800</v>
      </c>
      <c r="N23" s="80"/>
      <c r="O23" s="103">
        <f t="shared" si="5"/>
        <v>8214</v>
      </c>
      <c r="P23" s="103">
        <v>8214</v>
      </c>
      <c r="Q23" s="103">
        <v>0</v>
      </c>
      <c r="R23" s="104">
        <f t="shared" si="6"/>
        <v>800</v>
      </c>
      <c r="S23" s="105">
        <v>800</v>
      </c>
      <c r="T23" s="106"/>
      <c r="U23" s="105">
        <f t="shared" si="7"/>
        <v>800</v>
      </c>
      <c r="V23" s="107">
        <v>800</v>
      </c>
      <c r="W23" s="80"/>
      <c r="X23" s="103">
        <f t="shared" si="8"/>
        <v>4700</v>
      </c>
      <c r="Y23" s="103">
        <v>4700</v>
      </c>
      <c r="Z23" s="103">
        <v>0</v>
      </c>
      <c r="AA23" s="92" t="s">
        <v>155</v>
      </c>
      <c r="AB23" s="108"/>
      <c r="AC23" s="96"/>
    </row>
    <row r="24" spans="1:29" s="77" customFormat="1" ht="63.75" x14ac:dyDescent="0.25">
      <c r="A24" s="97">
        <v>7</v>
      </c>
      <c r="B24" s="98" t="s">
        <v>174</v>
      </c>
      <c r="C24" s="99" t="s">
        <v>172</v>
      </c>
      <c r="D24" s="80"/>
      <c r="E24" s="80"/>
      <c r="F24" s="80"/>
      <c r="G24" s="100" t="s">
        <v>150</v>
      </c>
      <c r="H24" s="101" t="s">
        <v>175</v>
      </c>
      <c r="I24" s="102">
        <f t="shared" si="3"/>
        <v>9139</v>
      </c>
      <c r="J24" s="103">
        <v>9139</v>
      </c>
      <c r="K24" s="103">
        <v>0</v>
      </c>
      <c r="L24" s="104">
        <f t="shared" si="4"/>
        <v>900</v>
      </c>
      <c r="M24" s="105">
        <v>900</v>
      </c>
      <c r="N24" s="80"/>
      <c r="O24" s="103">
        <f t="shared" si="5"/>
        <v>9139</v>
      </c>
      <c r="P24" s="103">
        <v>9139</v>
      </c>
      <c r="Q24" s="103">
        <v>0</v>
      </c>
      <c r="R24" s="104">
        <f t="shared" si="6"/>
        <v>900</v>
      </c>
      <c r="S24" s="105">
        <v>900</v>
      </c>
      <c r="T24" s="106"/>
      <c r="U24" s="105">
        <f t="shared" si="7"/>
        <v>900</v>
      </c>
      <c r="V24" s="107">
        <v>900</v>
      </c>
      <c r="W24" s="80"/>
      <c r="X24" s="103">
        <f t="shared" si="8"/>
        <v>5200</v>
      </c>
      <c r="Y24" s="103">
        <v>5200</v>
      </c>
      <c r="Z24" s="103">
        <v>0</v>
      </c>
      <c r="AA24" s="92" t="s">
        <v>155</v>
      </c>
      <c r="AB24" s="108"/>
      <c r="AC24" s="96"/>
    </row>
    <row r="25" spans="1:29" s="77" customFormat="1" ht="63.75" x14ac:dyDescent="0.25">
      <c r="A25" s="97">
        <v>8</v>
      </c>
      <c r="B25" s="98" t="s">
        <v>176</v>
      </c>
      <c r="C25" s="99" t="s">
        <v>177</v>
      </c>
      <c r="D25" s="80"/>
      <c r="E25" s="80"/>
      <c r="F25" s="80"/>
      <c r="G25" s="100" t="s">
        <v>150</v>
      </c>
      <c r="H25" s="101" t="s">
        <v>178</v>
      </c>
      <c r="I25" s="102">
        <f t="shared" si="3"/>
        <v>10256</v>
      </c>
      <c r="J25" s="103">
        <v>10256</v>
      </c>
      <c r="K25" s="103">
        <v>0</v>
      </c>
      <c r="L25" s="104">
        <f t="shared" si="4"/>
        <v>900</v>
      </c>
      <c r="M25" s="105">
        <v>900</v>
      </c>
      <c r="N25" s="80"/>
      <c r="O25" s="103">
        <f t="shared" si="5"/>
        <v>10256</v>
      </c>
      <c r="P25" s="103">
        <v>10256</v>
      </c>
      <c r="Q25" s="103">
        <v>0</v>
      </c>
      <c r="R25" s="104">
        <f t="shared" si="6"/>
        <v>900</v>
      </c>
      <c r="S25" s="105">
        <v>900</v>
      </c>
      <c r="T25" s="106"/>
      <c r="U25" s="105">
        <f t="shared" si="7"/>
        <v>900</v>
      </c>
      <c r="V25" s="107">
        <v>900</v>
      </c>
      <c r="W25" s="80"/>
      <c r="X25" s="103">
        <f t="shared" si="8"/>
        <v>6000</v>
      </c>
      <c r="Y25" s="103">
        <v>6000</v>
      </c>
      <c r="Z25" s="103">
        <v>0</v>
      </c>
      <c r="AA25" s="92" t="s">
        <v>155</v>
      </c>
      <c r="AB25" s="108"/>
      <c r="AC25" s="96"/>
    </row>
    <row r="26" spans="1:29" s="77" customFormat="1" ht="63.75" x14ac:dyDescent="0.25">
      <c r="A26" s="97">
        <v>9</v>
      </c>
      <c r="B26" s="98" t="s">
        <v>179</v>
      </c>
      <c r="C26" s="99" t="s">
        <v>177</v>
      </c>
      <c r="D26" s="80"/>
      <c r="E26" s="80"/>
      <c r="F26" s="80"/>
      <c r="G26" s="100" t="s">
        <v>150</v>
      </c>
      <c r="H26" s="101" t="s">
        <v>180</v>
      </c>
      <c r="I26" s="102">
        <f t="shared" si="3"/>
        <v>6645</v>
      </c>
      <c r="J26" s="103">
        <v>6645</v>
      </c>
      <c r="K26" s="103">
        <v>0</v>
      </c>
      <c r="L26" s="104">
        <f t="shared" si="4"/>
        <v>900</v>
      </c>
      <c r="M26" s="105">
        <v>900</v>
      </c>
      <c r="N26" s="80"/>
      <c r="O26" s="103">
        <f t="shared" si="5"/>
        <v>6645</v>
      </c>
      <c r="P26" s="103">
        <v>6645</v>
      </c>
      <c r="Q26" s="103">
        <v>0</v>
      </c>
      <c r="R26" s="104">
        <f t="shared" si="6"/>
        <v>900</v>
      </c>
      <c r="S26" s="105">
        <v>900</v>
      </c>
      <c r="T26" s="106"/>
      <c r="U26" s="105">
        <f t="shared" si="7"/>
        <v>900</v>
      </c>
      <c r="V26" s="107">
        <v>900</v>
      </c>
      <c r="W26" s="80"/>
      <c r="X26" s="103">
        <f t="shared" si="8"/>
        <v>3500</v>
      </c>
      <c r="Y26" s="103">
        <v>3500</v>
      </c>
      <c r="Z26" s="103">
        <v>0</v>
      </c>
      <c r="AA26" s="92" t="s">
        <v>155</v>
      </c>
      <c r="AB26" s="108"/>
      <c r="AC26" s="96"/>
    </row>
    <row r="27" spans="1:29" s="77" customFormat="1" ht="63.75" x14ac:dyDescent="0.25">
      <c r="A27" s="97">
        <v>10</v>
      </c>
      <c r="B27" s="98" t="s">
        <v>181</v>
      </c>
      <c r="C27" s="99" t="s">
        <v>177</v>
      </c>
      <c r="D27" s="80"/>
      <c r="E27" s="80"/>
      <c r="F27" s="80"/>
      <c r="G27" s="100" t="s">
        <v>150</v>
      </c>
      <c r="H27" s="101" t="s">
        <v>182</v>
      </c>
      <c r="I27" s="102">
        <f t="shared" si="3"/>
        <v>6356</v>
      </c>
      <c r="J27" s="103">
        <v>6356</v>
      </c>
      <c r="K27" s="103">
        <v>0</v>
      </c>
      <c r="L27" s="104">
        <f t="shared" si="4"/>
        <v>500</v>
      </c>
      <c r="M27" s="105">
        <v>500</v>
      </c>
      <c r="N27" s="80"/>
      <c r="O27" s="103">
        <f t="shared" si="5"/>
        <v>6356</v>
      </c>
      <c r="P27" s="103">
        <v>6356</v>
      </c>
      <c r="Q27" s="103">
        <v>0</v>
      </c>
      <c r="R27" s="104">
        <f t="shared" si="6"/>
        <v>500</v>
      </c>
      <c r="S27" s="105">
        <v>500</v>
      </c>
      <c r="T27" s="106"/>
      <c r="U27" s="105">
        <f t="shared" si="7"/>
        <v>500</v>
      </c>
      <c r="V27" s="107">
        <v>500</v>
      </c>
      <c r="W27" s="80"/>
      <c r="X27" s="103">
        <f t="shared" si="8"/>
        <v>3400</v>
      </c>
      <c r="Y27" s="103">
        <v>3400</v>
      </c>
      <c r="Z27" s="103">
        <v>0</v>
      </c>
      <c r="AA27" s="92" t="s">
        <v>155</v>
      </c>
      <c r="AB27" s="108"/>
      <c r="AC27" s="96"/>
    </row>
    <row r="28" spans="1:29" s="77" customFormat="1" ht="63.75" x14ac:dyDescent="0.25">
      <c r="A28" s="97">
        <v>11</v>
      </c>
      <c r="B28" s="98" t="s">
        <v>183</v>
      </c>
      <c r="C28" s="99" t="s">
        <v>177</v>
      </c>
      <c r="D28" s="80"/>
      <c r="E28" s="80"/>
      <c r="F28" s="80"/>
      <c r="G28" s="100" t="s">
        <v>150</v>
      </c>
      <c r="H28" s="101" t="s">
        <v>184</v>
      </c>
      <c r="I28" s="102">
        <f t="shared" si="3"/>
        <v>7089</v>
      </c>
      <c r="J28" s="103">
        <v>7089</v>
      </c>
      <c r="K28" s="103">
        <v>0</v>
      </c>
      <c r="L28" s="104">
        <f t="shared" si="4"/>
        <v>700</v>
      </c>
      <c r="M28" s="105">
        <v>700</v>
      </c>
      <c r="N28" s="80"/>
      <c r="O28" s="103">
        <f t="shared" si="5"/>
        <v>7089</v>
      </c>
      <c r="P28" s="103">
        <v>7089</v>
      </c>
      <c r="Q28" s="103">
        <v>0</v>
      </c>
      <c r="R28" s="104">
        <f t="shared" si="6"/>
        <v>700</v>
      </c>
      <c r="S28" s="105">
        <v>700</v>
      </c>
      <c r="T28" s="106"/>
      <c r="U28" s="105">
        <f t="shared" si="7"/>
        <v>700</v>
      </c>
      <c r="V28" s="107">
        <v>700</v>
      </c>
      <c r="W28" s="80"/>
      <c r="X28" s="103">
        <f t="shared" si="8"/>
        <v>3800</v>
      </c>
      <c r="Y28" s="103">
        <v>3800</v>
      </c>
      <c r="Z28" s="103">
        <v>0</v>
      </c>
      <c r="AA28" s="92" t="s">
        <v>155</v>
      </c>
      <c r="AB28" s="108"/>
      <c r="AC28" s="96"/>
    </row>
    <row r="29" spans="1:29" s="77" customFormat="1" ht="63.75" x14ac:dyDescent="0.25">
      <c r="A29" s="97">
        <v>12</v>
      </c>
      <c r="B29" s="98" t="s">
        <v>185</v>
      </c>
      <c r="C29" s="99" t="s">
        <v>72</v>
      </c>
      <c r="D29" s="80"/>
      <c r="E29" s="80"/>
      <c r="F29" s="80"/>
      <c r="G29" s="100" t="s">
        <v>150</v>
      </c>
      <c r="H29" s="101" t="s">
        <v>186</v>
      </c>
      <c r="I29" s="102">
        <f t="shared" si="3"/>
        <v>8455</v>
      </c>
      <c r="J29" s="103">
        <v>8455</v>
      </c>
      <c r="K29" s="103">
        <v>0</v>
      </c>
      <c r="L29" s="104">
        <f t="shared" si="4"/>
        <v>1000</v>
      </c>
      <c r="M29" s="105">
        <v>1000</v>
      </c>
      <c r="N29" s="80"/>
      <c r="O29" s="103">
        <f t="shared" si="5"/>
        <v>8455</v>
      </c>
      <c r="P29" s="103">
        <v>8455</v>
      </c>
      <c r="Q29" s="103">
        <v>0</v>
      </c>
      <c r="R29" s="104">
        <f t="shared" si="6"/>
        <v>1000</v>
      </c>
      <c r="S29" s="105">
        <v>1000</v>
      </c>
      <c r="T29" s="106"/>
      <c r="U29" s="105">
        <f t="shared" si="7"/>
        <v>1000</v>
      </c>
      <c r="V29" s="107">
        <v>1000</v>
      </c>
      <c r="W29" s="80"/>
      <c r="X29" s="103">
        <f t="shared" si="8"/>
        <v>4700</v>
      </c>
      <c r="Y29" s="103">
        <v>4700</v>
      </c>
      <c r="Z29" s="103">
        <v>0</v>
      </c>
      <c r="AA29" s="92" t="s">
        <v>155</v>
      </c>
      <c r="AB29" s="108"/>
      <c r="AC29" s="96"/>
    </row>
    <row r="30" spans="1:29" s="77" customFormat="1" ht="63.75" x14ac:dyDescent="0.25">
      <c r="A30" s="97">
        <v>13</v>
      </c>
      <c r="B30" s="98" t="s">
        <v>187</v>
      </c>
      <c r="C30" s="99" t="s">
        <v>72</v>
      </c>
      <c r="D30" s="80"/>
      <c r="E30" s="80"/>
      <c r="F30" s="80"/>
      <c r="G30" s="100" t="s">
        <v>150</v>
      </c>
      <c r="H30" s="101" t="s">
        <v>188</v>
      </c>
      <c r="I30" s="102">
        <f t="shared" si="3"/>
        <v>7740</v>
      </c>
      <c r="J30" s="103">
        <v>7740</v>
      </c>
      <c r="K30" s="103">
        <v>0</v>
      </c>
      <c r="L30" s="104">
        <f t="shared" si="4"/>
        <v>1000</v>
      </c>
      <c r="M30" s="105">
        <v>1000</v>
      </c>
      <c r="N30" s="80"/>
      <c r="O30" s="103">
        <f t="shared" si="5"/>
        <v>7740</v>
      </c>
      <c r="P30" s="103">
        <v>7740</v>
      </c>
      <c r="Q30" s="103">
        <v>0</v>
      </c>
      <c r="R30" s="104">
        <f t="shared" si="6"/>
        <v>1000</v>
      </c>
      <c r="S30" s="105">
        <v>1000</v>
      </c>
      <c r="T30" s="106"/>
      <c r="U30" s="105">
        <f t="shared" si="7"/>
        <v>1000</v>
      </c>
      <c r="V30" s="107">
        <v>1000</v>
      </c>
      <c r="W30" s="80"/>
      <c r="X30" s="103">
        <f t="shared" si="8"/>
        <v>4200</v>
      </c>
      <c r="Y30" s="103">
        <v>4200</v>
      </c>
      <c r="Z30" s="103">
        <v>0</v>
      </c>
      <c r="AA30" s="92" t="s">
        <v>155</v>
      </c>
      <c r="AB30" s="108"/>
      <c r="AC30" s="96"/>
    </row>
    <row r="31" spans="1:29" s="77" customFormat="1" ht="63.75" x14ac:dyDescent="0.25">
      <c r="A31" s="97">
        <v>14</v>
      </c>
      <c r="B31" s="98" t="s">
        <v>189</v>
      </c>
      <c r="C31" s="99" t="s">
        <v>72</v>
      </c>
      <c r="D31" s="80"/>
      <c r="E31" s="80"/>
      <c r="F31" s="80"/>
      <c r="G31" s="100" t="s">
        <v>150</v>
      </c>
      <c r="H31" s="101" t="s">
        <v>190</v>
      </c>
      <c r="I31" s="102">
        <f t="shared" si="3"/>
        <v>8426</v>
      </c>
      <c r="J31" s="103">
        <v>8426</v>
      </c>
      <c r="K31" s="103">
        <v>0</v>
      </c>
      <c r="L31" s="104">
        <f t="shared" si="4"/>
        <v>1000</v>
      </c>
      <c r="M31" s="105">
        <v>1000</v>
      </c>
      <c r="N31" s="80"/>
      <c r="O31" s="103">
        <f t="shared" si="5"/>
        <v>8426</v>
      </c>
      <c r="P31" s="103">
        <v>8426</v>
      </c>
      <c r="Q31" s="103">
        <v>0</v>
      </c>
      <c r="R31" s="104">
        <f t="shared" si="6"/>
        <v>1000</v>
      </c>
      <c r="S31" s="105">
        <v>1000</v>
      </c>
      <c r="T31" s="106"/>
      <c r="U31" s="105">
        <f t="shared" si="7"/>
        <v>1000</v>
      </c>
      <c r="V31" s="107">
        <v>1000</v>
      </c>
      <c r="W31" s="80"/>
      <c r="X31" s="103">
        <f t="shared" si="8"/>
        <v>4700</v>
      </c>
      <c r="Y31" s="103">
        <v>4700</v>
      </c>
      <c r="Z31" s="103">
        <v>0</v>
      </c>
      <c r="AA31" s="92" t="s">
        <v>155</v>
      </c>
      <c r="AB31" s="108"/>
      <c r="AC31" s="96"/>
    </row>
    <row r="32" spans="1:29" s="77" customFormat="1" ht="63.75" x14ac:dyDescent="0.25">
      <c r="A32" s="97">
        <v>15</v>
      </c>
      <c r="B32" s="98" t="s">
        <v>191</v>
      </c>
      <c r="C32" s="99" t="s">
        <v>72</v>
      </c>
      <c r="D32" s="80"/>
      <c r="E32" s="80"/>
      <c r="F32" s="80"/>
      <c r="G32" s="100" t="s">
        <v>150</v>
      </c>
      <c r="H32" s="101" t="s">
        <v>192</v>
      </c>
      <c r="I32" s="102">
        <f t="shared" si="3"/>
        <v>14260</v>
      </c>
      <c r="J32" s="103">
        <v>14260</v>
      </c>
      <c r="K32" s="103">
        <v>0</v>
      </c>
      <c r="L32" s="104">
        <f t="shared" si="4"/>
        <v>1000</v>
      </c>
      <c r="M32" s="105">
        <v>1000</v>
      </c>
      <c r="N32" s="80"/>
      <c r="O32" s="103">
        <f t="shared" si="5"/>
        <v>14260</v>
      </c>
      <c r="P32" s="103">
        <v>14260</v>
      </c>
      <c r="Q32" s="103">
        <v>0</v>
      </c>
      <c r="R32" s="104">
        <f t="shared" si="6"/>
        <v>1000</v>
      </c>
      <c r="S32" s="105">
        <v>1000</v>
      </c>
      <c r="T32" s="106"/>
      <c r="U32" s="105">
        <f t="shared" si="7"/>
        <v>1000</v>
      </c>
      <c r="V32" s="107">
        <v>1000</v>
      </c>
      <c r="W32" s="80"/>
      <c r="X32" s="103">
        <f t="shared" si="8"/>
        <v>8400</v>
      </c>
      <c r="Y32" s="103">
        <v>8400</v>
      </c>
      <c r="Z32" s="103">
        <v>0</v>
      </c>
      <c r="AA32" s="92" t="s">
        <v>155</v>
      </c>
      <c r="AB32" s="108"/>
      <c r="AC32" s="96"/>
    </row>
    <row r="33" spans="1:29" s="77" customFormat="1" ht="63.75" x14ac:dyDescent="0.25">
      <c r="A33" s="97">
        <v>16</v>
      </c>
      <c r="B33" s="98" t="s">
        <v>193</v>
      </c>
      <c r="C33" s="99" t="s">
        <v>72</v>
      </c>
      <c r="D33" s="80"/>
      <c r="E33" s="80"/>
      <c r="F33" s="80"/>
      <c r="G33" s="100" t="s">
        <v>150</v>
      </c>
      <c r="H33" s="101" t="s">
        <v>194</v>
      </c>
      <c r="I33" s="102">
        <f t="shared" si="3"/>
        <v>9010</v>
      </c>
      <c r="J33" s="103">
        <v>9010</v>
      </c>
      <c r="K33" s="103">
        <v>0</v>
      </c>
      <c r="L33" s="104">
        <f t="shared" si="4"/>
        <v>1000</v>
      </c>
      <c r="M33" s="105">
        <v>1000</v>
      </c>
      <c r="N33" s="80"/>
      <c r="O33" s="103">
        <f t="shared" si="5"/>
        <v>9010</v>
      </c>
      <c r="P33" s="103">
        <v>9010</v>
      </c>
      <c r="Q33" s="103">
        <v>0</v>
      </c>
      <c r="R33" s="104">
        <f t="shared" si="6"/>
        <v>1000</v>
      </c>
      <c r="S33" s="105">
        <v>1000</v>
      </c>
      <c r="T33" s="106"/>
      <c r="U33" s="105">
        <f t="shared" si="7"/>
        <v>1000</v>
      </c>
      <c r="V33" s="107">
        <v>1000</v>
      </c>
      <c r="W33" s="80"/>
      <c r="X33" s="103">
        <f t="shared" si="8"/>
        <v>5000</v>
      </c>
      <c r="Y33" s="103">
        <v>5000</v>
      </c>
      <c r="Z33" s="103">
        <v>0</v>
      </c>
      <c r="AA33" s="92" t="s">
        <v>155</v>
      </c>
      <c r="AB33" s="108"/>
      <c r="AC33" s="96"/>
    </row>
    <row r="34" spans="1:29" s="77" customFormat="1" ht="63.75" x14ac:dyDescent="0.25">
      <c r="A34" s="97">
        <v>17</v>
      </c>
      <c r="B34" s="98" t="s">
        <v>195</v>
      </c>
      <c r="C34" s="99" t="s">
        <v>72</v>
      </c>
      <c r="D34" s="80"/>
      <c r="E34" s="80"/>
      <c r="F34" s="80"/>
      <c r="G34" s="100" t="s">
        <v>150</v>
      </c>
      <c r="H34" s="101" t="s">
        <v>196</v>
      </c>
      <c r="I34" s="102">
        <f t="shared" si="3"/>
        <v>9712</v>
      </c>
      <c r="J34" s="103">
        <v>9712</v>
      </c>
      <c r="K34" s="103">
        <v>0</v>
      </c>
      <c r="L34" s="104">
        <f t="shared" si="4"/>
        <v>1000</v>
      </c>
      <c r="M34" s="105">
        <v>1000</v>
      </c>
      <c r="N34" s="80"/>
      <c r="O34" s="103">
        <f t="shared" si="5"/>
        <v>9712</v>
      </c>
      <c r="P34" s="103">
        <v>9712</v>
      </c>
      <c r="Q34" s="103">
        <v>0</v>
      </c>
      <c r="R34" s="104">
        <f t="shared" si="6"/>
        <v>1000</v>
      </c>
      <c r="S34" s="105">
        <v>1000</v>
      </c>
      <c r="T34" s="106"/>
      <c r="U34" s="105">
        <f t="shared" si="7"/>
        <v>1000</v>
      </c>
      <c r="V34" s="107">
        <v>1000</v>
      </c>
      <c r="W34" s="80"/>
      <c r="X34" s="103">
        <f t="shared" si="8"/>
        <v>5500</v>
      </c>
      <c r="Y34" s="103">
        <v>5500</v>
      </c>
      <c r="Z34" s="103">
        <v>0</v>
      </c>
      <c r="AA34" s="92" t="s">
        <v>155</v>
      </c>
      <c r="AB34" s="108"/>
      <c r="AC34" s="96"/>
    </row>
    <row r="35" spans="1:29" s="77" customFormat="1" ht="63.75" x14ac:dyDescent="0.25">
      <c r="A35" s="97">
        <v>18</v>
      </c>
      <c r="B35" s="98" t="s">
        <v>197</v>
      </c>
      <c r="C35" s="99" t="s">
        <v>72</v>
      </c>
      <c r="D35" s="80"/>
      <c r="E35" s="80"/>
      <c r="F35" s="80"/>
      <c r="G35" s="100" t="s">
        <v>150</v>
      </c>
      <c r="H35" s="101" t="s">
        <v>198</v>
      </c>
      <c r="I35" s="102">
        <f t="shared" si="3"/>
        <v>10208</v>
      </c>
      <c r="J35" s="103">
        <v>10208</v>
      </c>
      <c r="K35" s="103">
        <v>0</v>
      </c>
      <c r="L35" s="104">
        <f t="shared" si="4"/>
        <v>1000</v>
      </c>
      <c r="M35" s="105">
        <v>1000</v>
      </c>
      <c r="N35" s="80"/>
      <c r="O35" s="103">
        <f t="shared" si="5"/>
        <v>10208</v>
      </c>
      <c r="P35" s="103">
        <v>10208</v>
      </c>
      <c r="Q35" s="103">
        <v>0</v>
      </c>
      <c r="R35" s="104">
        <f t="shared" si="6"/>
        <v>1000</v>
      </c>
      <c r="S35" s="105">
        <v>1000</v>
      </c>
      <c r="T35" s="106"/>
      <c r="U35" s="105">
        <f t="shared" si="7"/>
        <v>1000</v>
      </c>
      <c r="V35" s="107">
        <v>1000</v>
      </c>
      <c r="W35" s="80"/>
      <c r="X35" s="103">
        <f t="shared" si="8"/>
        <v>5600</v>
      </c>
      <c r="Y35" s="103">
        <v>5600</v>
      </c>
      <c r="Z35" s="103">
        <v>0</v>
      </c>
      <c r="AA35" s="92" t="s">
        <v>155</v>
      </c>
      <c r="AB35" s="108"/>
      <c r="AC35" s="96"/>
    </row>
    <row r="36" spans="1:29" s="77" customFormat="1" ht="63.75" x14ac:dyDescent="0.25">
      <c r="A36" s="97">
        <v>19</v>
      </c>
      <c r="B36" s="98" t="s">
        <v>199</v>
      </c>
      <c r="C36" s="99" t="s">
        <v>72</v>
      </c>
      <c r="D36" s="80"/>
      <c r="E36" s="80"/>
      <c r="F36" s="80"/>
      <c r="G36" s="100" t="s">
        <v>150</v>
      </c>
      <c r="H36" s="101" t="s">
        <v>200</v>
      </c>
      <c r="I36" s="102">
        <f t="shared" si="3"/>
        <v>8821</v>
      </c>
      <c r="J36" s="103">
        <v>8821</v>
      </c>
      <c r="K36" s="103">
        <v>0</v>
      </c>
      <c r="L36" s="104">
        <f t="shared" si="4"/>
        <v>1000</v>
      </c>
      <c r="M36" s="105">
        <v>1000</v>
      </c>
      <c r="N36" s="80"/>
      <c r="O36" s="103">
        <f t="shared" si="5"/>
        <v>8821</v>
      </c>
      <c r="P36" s="103">
        <v>8821</v>
      </c>
      <c r="Q36" s="103">
        <v>0</v>
      </c>
      <c r="R36" s="104">
        <f t="shared" si="6"/>
        <v>1000</v>
      </c>
      <c r="S36" s="105">
        <v>1000</v>
      </c>
      <c r="T36" s="106"/>
      <c r="U36" s="105">
        <f t="shared" si="7"/>
        <v>1000</v>
      </c>
      <c r="V36" s="107">
        <v>1000</v>
      </c>
      <c r="W36" s="80"/>
      <c r="X36" s="103">
        <f t="shared" si="8"/>
        <v>4900</v>
      </c>
      <c r="Y36" s="103">
        <v>4900</v>
      </c>
      <c r="Z36" s="103">
        <v>0</v>
      </c>
      <c r="AA36" s="92" t="s">
        <v>155</v>
      </c>
      <c r="AB36" s="108"/>
      <c r="AC36" s="96"/>
    </row>
    <row r="37" spans="1:29" s="77" customFormat="1" ht="63.75" x14ac:dyDescent="0.25">
      <c r="A37" s="109">
        <v>20</v>
      </c>
      <c r="B37" s="110" t="s">
        <v>201</v>
      </c>
      <c r="C37" s="111" t="s">
        <v>72</v>
      </c>
      <c r="D37" s="112"/>
      <c r="E37" s="112"/>
      <c r="F37" s="112"/>
      <c r="G37" s="113" t="s">
        <v>150</v>
      </c>
      <c r="H37" s="114" t="s">
        <v>202</v>
      </c>
      <c r="I37" s="115">
        <f t="shared" si="3"/>
        <v>9477</v>
      </c>
      <c r="J37" s="116">
        <v>9477</v>
      </c>
      <c r="K37" s="116">
        <v>0</v>
      </c>
      <c r="L37" s="117">
        <f t="shared" si="4"/>
        <v>1000</v>
      </c>
      <c r="M37" s="118">
        <v>1000</v>
      </c>
      <c r="N37" s="112"/>
      <c r="O37" s="116">
        <f t="shared" si="5"/>
        <v>9477</v>
      </c>
      <c r="P37" s="116">
        <v>9477</v>
      </c>
      <c r="Q37" s="116">
        <v>0</v>
      </c>
      <c r="R37" s="117">
        <f t="shared" si="6"/>
        <v>1000</v>
      </c>
      <c r="S37" s="118">
        <v>1000</v>
      </c>
      <c r="T37" s="119"/>
      <c r="U37" s="118">
        <f t="shared" si="7"/>
        <v>1000</v>
      </c>
      <c r="V37" s="120">
        <v>1000</v>
      </c>
      <c r="W37" s="112"/>
      <c r="X37" s="116">
        <f t="shared" si="8"/>
        <v>5200</v>
      </c>
      <c r="Y37" s="116">
        <v>5200</v>
      </c>
      <c r="Z37" s="116">
        <v>0</v>
      </c>
      <c r="AA37" s="121" t="s">
        <v>155</v>
      </c>
      <c r="AB37" s="122"/>
      <c r="AC37" s="96"/>
    </row>
    <row r="39" spans="1:29" s="89" customFormat="1" ht="18.75" x14ac:dyDescent="0.25">
      <c r="B39" s="275"/>
      <c r="C39" s="275"/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275"/>
      <c r="P39" s="275"/>
      <c r="Q39" s="275"/>
      <c r="R39" s="275"/>
      <c r="S39" s="275"/>
      <c r="T39" s="275"/>
      <c r="U39" s="275"/>
      <c r="V39" s="275"/>
      <c r="W39" s="275"/>
      <c r="X39" s="275"/>
      <c r="Y39" s="275"/>
      <c r="Z39" s="275"/>
      <c r="AA39" s="275"/>
      <c r="AB39" s="275"/>
    </row>
    <row r="40" spans="1:29" x14ac:dyDescent="0.25">
      <c r="B40" s="276"/>
      <c r="C40" s="276"/>
      <c r="D40" s="276"/>
      <c r="E40" s="276"/>
      <c r="F40" s="276"/>
      <c r="G40" s="276"/>
      <c r="H40" s="276"/>
      <c r="I40" s="276"/>
      <c r="J40" s="276"/>
      <c r="K40" s="276"/>
      <c r="L40" s="276"/>
      <c r="M40" s="276"/>
      <c r="N40" s="276"/>
      <c r="O40" s="276"/>
      <c r="P40" s="276"/>
      <c r="Q40" s="276"/>
      <c r="R40" s="276"/>
      <c r="S40" s="276"/>
      <c r="T40" s="276"/>
      <c r="U40" s="276"/>
      <c r="V40" s="276"/>
      <c r="W40" s="276"/>
      <c r="X40" s="276"/>
      <c r="Y40" s="276"/>
      <c r="Z40" s="276"/>
      <c r="AA40" s="276"/>
      <c r="AB40" s="276"/>
    </row>
  </sheetData>
  <mergeCells count="46">
    <mergeCell ref="A2:AB2"/>
    <mergeCell ref="A3:AB3"/>
    <mergeCell ref="X4:AB4"/>
    <mergeCell ref="R5:T6"/>
    <mergeCell ref="F5:F9"/>
    <mergeCell ref="G5:G9"/>
    <mergeCell ref="A5:A9"/>
    <mergeCell ref="B5:B9"/>
    <mergeCell ref="C5:C9"/>
    <mergeCell ref="D5:D9"/>
    <mergeCell ref="E5:E9"/>
    <mergeCell ref="AA5:AA9"/>
    <mergeCell ref="AB5:AB9"/>
    <mergeCell ref="H5:K5"/>
    <mergeCell ref="L5:N6"/>
    <mergeCell ref="O5:Q6"/>
    <mergeCell ref="U5:W6"/>
    <mergeCell ref="X5:Z6"/>
    <mergeCell ref="H6:H9"/>
    <mergeCell ref="I6:K6"/>
    <mergeCell ref="P7:Q7"/>
    <mergeCell ref="S7:T7"/>
    <mergeCell ref="V7:W7"/>
    <mergeCell ref="Y7:Z7"/>
    <mergeCell ref="J7:K7"/>
    <mergeCell ref="M7:N7"/>
    <mergeCell ref="R7:R9"/>
    <mergeCell ref="U7:U9"/>
    <mergeCell ref="X7:X9"/>
    <mergeCell ref="I7:I9"/>
    <mergeCell ref="L7:L9"/>
    <mergeCell ref="O7:O9"/>
    <mergeCell ref="B40:AB40"/>
    <mergeCell ref="J8:J9"/>
    <mergeCell ref="P8:P9"/>
    <mergeCell ref="V8:V9"/>
    <mergeCell ref="Y8:Y9"/>
    <mergeCell ref="B39:AB39"/>
    <mergeCell ref="Z8:Z9"/>
    <mergeCell ref="K8:K9"/>
    <mergeCell ref="M8:M9"/>
    <mergeCell ref="N8:N9"/>
    <mergeCell ref="Q8:Q9"/>
    <mergeCell ref="S8:S9"/>
    <mergeCell ref="T8:T9"/>
    <mergeCell ref="W8:W9"/>
  </mergeCells>
  <printOptions horizontalCentered="1"/>
  <pageMargins left="0.37" right="0.2" top="0.3" bottom="0.34" header="0.28000000000000003" footer="0.39"/>
  <pageSetup paperSize="9" scale="67" fitToHeight="0" orientation="landscape" blackAndWhite="1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C10"/>
  <sheetViews>
    <sheetView view="pageBreakPreview" zoomScale="115" zoomScaleNormal="85" zoomScaleSheetLayoutView="115" workbookViewId="0">
      <pane xSplit="5" ySplit="8" topLeftCell="K9" activePane="bottomRight" state="frozen"/>
      <selection activeCell="O15" sqref="O15"/>
      <selection pane="topRight" activeCell="O15" sqref="O15"/>
      <selection pane="bottomLeft" activeCell="O15" sqref="O15"/>
      <selection pane="bottomRight" activeCell="AA10" sqref="AA10"/>
    </sheetView>
    <sheetView workbookViewId="1">
      <selection activeCell="A4" sqref="A4"/>
    </sheetView>
  </sheetViews>
  <sheetFormatPr defaultRowHeight="18.75" x14ac:dyDescent="0.25"/>
  <cols>
    <col min="1" max="1" width="6.85546875" style="2" customWidth="1"/>
    <col min="2" max="2" width="43.28515625" style="2" customWidth="1"/>
    <col min="3" max="3" width="14.42578125" style="2" customWidth="1"/>
    <col min="4" max="4" width="14.28515625" style="2" customWidth="1"/>
    <col min="5" max="5" width="13.140625" style="2" customWidth="1"/>
    <col min="6" max="6" width="9.140625" style="2" customWidth="1"/>
    <col min="7" max="7" width="9.140625" style="2"/>
    <col min="8" max="8" width="13.85546875" style="2" customWidth="1"/>
    <col min="9" max="11" width="9.28515625" style="2" customWidth="1"/>
    <col min="12" max="14" width="9.28515625" style="2" hidden="1" customWidth="1"/>
    <col min="15" max="17" width="9.28515625" style="2" customWidth="1"/>
    <col min="18" max="20" width="9.28515625" style="2" hidden="1" customWidth="1"/>
    <col min="21" max="26" width="9.28515625" style="2" customWidth="1"/>
    <col min="27" max="27" width="17" style="2" customWidth="1"/>
    <col min="28" max="28" width="13" style="2" customWidth="1"/>
    <col min="29" max="16384" width="9.140625" style="2"/>
  </cols>
  <sheetData>
    <row r="1" spans="1:29" s="28" customFormat="1" ht="30.75" customHeight="1" x14ac:dyDescent="0.25">
      <c r="B1" s="28" t="s">
        <v>204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</row>
    <row r="2" spans="1:29" s="30" customFormat="1" ht="20.25" x14ac:dyDescent="0.25">
      <c r="A2" s="273" t="str">
        <f>'B2-TWTN'!A2:W2</f>
        <v>DỰ ÁN ĐANG TRIỂN KHAI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  <c r="T2" s="273"/>
      <c r="U2" s="273"/>
      <c r="V2" s="273"/>
      <c r="W2" s="273"/>
      <c r="X2" s="273"/>
      <c r="Y2" s="273"/>
      <c r="Z2" s="273"/>
      <c r="AA2" s="273"/>
      <c r="AB2" s="273"/>
    </row>
    <row r="3" spans="1:29" s="235" customFormat="1" ht="20.25" x14ac:dyDescent="0.25">
      <c r="A3" s="254" t="str">
        <f>'B2-TWTN'!A3:W3</f>
        <v xml:space="preserve">(Theo Quyết định số: 2796/QĐ-UBND ngày 19 tháng 12 năm 2023 của UBND tỉnh Vĩnh Phúc) 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  <c r="X3" s="254"/>
      <c r="Y3" s="254"/>
      <c r="Z3" s="254"/>
      <c r="AA3" s="254"/>
      <c r="AB3" s="254"/>
    </row>
    <row r="4" spans="1:29" s="154" customFormat="1" ht="15.75" x14ac:dyDescent="0.25">
      <c r="X4" s="274" t="s">
        <v>0</v>
      </c>
      <c r="Y4" s="274"/>
      <c r="Z4" s="274"/>
      <c r="AA4" s="274"/>
    </row>
    <row r="5" spans="1:29" s="11" customFormat="1" ht="56.25" customHeight="1" x14ac:dyDescent="0.25">
      <c r="A5" s="243" t="s">
        <v>1</v>
      </c>
      <c r="B5" s="243" t="s">
        <v>8</v>
      </c>
      <c r="C5" s="243" t="s">
        <v>39</v>
      </c>
      <c r="D5" s="243" t="s">
        <v>40</v>
      </c>
      <c r="E5" s="243" t="s">
        <v>11</v>
      </c>
      <c r="F5" s="243" t="s">
        <v>12</v>
      </c>
      <c r="G5" s="243" t="s">
        <v>41</v>
      </c>
      <c r="H5" s="243" t="s">
        <v>74</v>
      </c>
      <c r="I5" s="243"/>
      <c r="J5" s="243"/>
      <c r="K5" s="243"/>
      <c r="L5" s="243" t="s">
        <v>42</v>
      </c>
      <c r="M5" s="243"/>
      <c r="N5" s="243"/>
      <c r="O5" s="243" t="s">
        <v>75</v>
      </c>
      <c r="P5" s="243"/>
      <c r="Q5" s="243"/>
      <c r="R5" s="243" t="s">
        <v>44</v>
      </c>
      <c r="S5" s="243"/>
      <c r="T5" s="243"/>
      <c r="U5" s="243" t="s">
        <v>17</v>
      </c>
      <c r="V5" s="243"/>
      <c r="W5" s="243"/>
      <c r="X5" s="243" t="s">
        <v>45</v>
      </c>
      <c r="Y5" s="243"/>
      <c r="Z5" s="243"/>
      <c r="AA5" s="243" t="s">
        <v>19</v>
      </c>
      <c r="AB5" s="243" t="s">
        <v>2</v>
      </c>
    </row>
    <row r="6" spans="1:29" s="11" customFormat="1" x14ac:dyDescent="0.25">
      <c r="A6" s="243"/>
      <c r="B6" s="243"/>
      <c r="C6" s="243"/>
      <c r="D6" s="243"/>
      <c r="E6" s="243"/>
      <c r="F6" s="243"/>
      <c r="G6" s="243"/>
      <c r="H6" s="243" t="s">
        <v>46</v>
      </c>
      <c r="I6" s="243" t="s">
        <v>76</v>
      </c>
      <c r="J6" s="243" t="s">
        <v>48</v>
      </c>
      <c r="K6" s="243"/>
      <c r="L6" s="243" t="s">
        <v>22</v>
      </c>
      <c r="M6" s="243" t="s">
        <v>77</v>
      </c>
      <c r="N6" s="243"/>
      <c r="O6" s="243" t="s">
        <v>22</v>
      </c>
      <c r="P6" s="243" t="s">
        <v>77</v>
      </c>
      <c r="Q6" s="243"/>
      <c r="R6" s="243" t="s">
        <v>22</v>
      </c>
      <c r="S6" s="243" t="s">
        <v>77</v>
      </c>
      <c r="T6" s="243"/>
      <c r="U6" s="243" t="s">
        <v>22</v>
      </c>
      <c r="V6" s="243" t="s">
        <v>77</v>
      </c>
      <c r="W6" s="243"/>
      <c r="X6" s="243" t="s">
        <v>22</v>
      </c>
      <c r="Y6" s="243" t="s">
        <v>77</v>
      </c>
      <c r="Z6" s="243"/>
      <c r="AA6" s="243"/>
      <c r="AB6" s="243"/>
    </row>
    <row r="7" spans="1:29" s="11" customFormat="1" ht="92.25" customHeight="1" x14ac:dyDescent="0.25">
      <c r="A7" s="243"/>
      <c r="B7" s="243"/>
      <c r="C7" s="243"/>
      <c r="D7" s="243"/>
      <c r="E7" s="243"/>
      <c r="F7" s="243"/>
      <c r="G7" s="243"/>
      <c r="H7" s="243"/>
      <c r="I7" s="243"/>
      <c r="J7" s="12" t="s">
        <v>78</v>
      </c>
      <c r="K7" s="12" t="s">
        <v>79</v>
      </c>
      <c r="L7" s="243"/>
      <c r="M7" s="12" t="s">
        <v>80</v>
      </c>
      <c r="N7" s="12" t="s">
        <v>79</v>
      </c>
      <c r="O7" s="243"/>
      <c r="P7" s="12" t="s">
        <v>78</v>
      </c>
      <c r="Q7" s="12" t="s">
        <v>79</v>
      </c>
      <c r="R7" s="243"/>
      <c r="S7" s="12" t="s">
        <v>80</v>
      </c>
      <c r="T7" s="12" t="s">
        <v>79</v>
      </c>
      <c r="U7" s="243"/>
      <c r="V7" s="12" t="s">
        <v>78</v>
      </c>
      <c r="W7" s="12" t="s">
        <v>79</v>
      </c>
      <c r="X7" s="243"/>
      <c r="Y7" s="12" t="s">
        <v>140</v>
      </c>
      <c r="Z7" s="12" t="s">
        <v>79</v>
      </c>
      <c r="AA7" s="243"/>
      <c r="AB7" s="243"/>
    </row>
    <row r="8" spans="1:29" s="35" customFormat="1" x14ac:dyDescent="0.25">
      <c r="A8" s="16"/>
      <c r="B8" s="16" t="s">
        <v>3</v>
      </c>
      <c r="C8" s="16"/>
      <c r="D8" s="16"/>
      <c r="E8" s="15"/>
      <c r="F8" s="16"/>
      <c r="G8" s="16"/>
      <c r="H8" s="16"/>
      <c r="I8" s="16">
        <f t="shared" ref="I8:R9" si="0">I9</f>
        <v>11889</v>
      </c>
      <c r="J8" s="16">
        <f t="shared" si="0"/>
        <v>11889</v>
      </c>
      <c r="K8" s="16">
        <f t="shared" si="0"/>
        <v>0</v>
      </c>
      <c r="L8" s="16">
        <f t="shared" si="0"/>
        <v>9000</v>
      </c>
      <c r="M8" s="16">
        <f t="shared" si="0"/>
        <v>9000</v>
      </c>
      <c r="N8" s="16">
        <f t="shared" si="0"/>
        <v>0</v>
      </c>
      <c r="O8" s="16">
        <f t="shared" si="0"/>
        <v>11889</v>
      </c>
      <c r="P8" s="16">
        <f t="shared" si="0"/>
        <v>11889</v>
      </c>
      <c r="Q8" s="16">
        <f t="shared" si="0"/>
        <v>0</v>
      </c>
      <c r="R8" s="16">
        <f t="shared" si="0"/>
        <v>9000</v>
      </c>
      <c r="S8" s="16">
        <f t="shared" ref="S8:Z9" si="1">S9</f>
        <v>9000</v>
      </c>
      <c r="T8" s="16">
        <f t="shared" si="1"/>
        <v>0</v>
      </c>
      <c r="U8" s="16">
        <f t="shared" si="1"/>
        <v>9000</v>
      </c>
      <c r="V8" s="16">
        <f t="shared" si="1"/>
        <v>9000</v>
      </c>
      <c r="W8" s="16">
        <f t="shared" si="1"/>
        <v>0</v>
      </c>
      <c r="X8" s="16">
        <f t="shared" si="1"/>
        <v>1000</v>
      </c>
      <c r="Y8" s="16">
        <f t="shared" si="1"/>
        <v>1000</v>
      </c>
      <c r="Z8" s="16">
        <f t="shared" si="1"/>
        <v>0</v>
      </c>
      <c r="AA8" s="16"/>
      <c r="AB8" s="16"/>
    </row>
    <row r="9" spans="1:29" s="51" customFormat="1" ht="19.5" x14ac:dyDescent="0.25">
      <c r="A9" s="52" t="s">
        <v>29</v>
      </c>
      <c r="B9" s="53" t="s">
        <v>110</v>
      </c>
      <c r="C9" s="21"/>
      <c r="D9" s="21"/>
      <c r="E9" s="20"/>
      <c r="F9" s="21"/>
      <c r="G9" s="21"/>
      <c r="H9" s="21"/>
      <c r="I9" s="21">
        <f t="shared" si="0"/>
        <v>11889</v>
      </c>
      <c r="J9" s="155">
        <f t="shared" si="0"/>
        <v>11889</v>
      </c>
      <c r="K9" s="21">
        <f t="shared" si="0"/>
        <v>0</v>
      </c>
      <c r="L9" s="21">
        <f t="shared" si="0"/>
        <v>9000</v>
      </c>
      <c r="M9" s="21">
        <f t="shared" si="0"/>
        <v>9000</v>
      </c>
      <c r="N9" s="21">
        <f t="shared" si="0"/>
        <v>0</v>
      </c>
      <c r="O9" s="21">
        <f t="shared" si="0"/>
        <v>11889</v>
      </c>
      <c r="P9" s="155">
        <f t="shared" si="0"/>
        <v>11889</v>
      </c>
      <c r="Q9" s="21">
        <f t="shared" si="0"/>
        <v>0</v>
      </c>
      <c r="R9" s="21">
        <f t="shared" si="0"/>
        <v>9000</v>
      </c>
      <c r="S9" s="21">
        <f t="shared" si="1"/>
        <v>9000</v>
      </c>
      <c r="T9" s="21">
        <f t="shared" si="1"/>
        <v>0</v>
      </c>
      <c r="U9" s="21">
        <f t="shared" si="1"/>
        <v>9000</v>
      </c>
      <c r="V9" s="155">
        <f t="shared" si="1"/>
        <v>9000</v>
      </c>
      <c r="W9" s="21">
        <f t="shared" si="1"/>
        <v>0</v>
      </c>
      <c r="X9" s="21">
        <f t="shared" si="1"/>
        <v>1000</v>
      </c>
      <c r="Y9" s="155">
        <f t="shared" si="1"/>
        <v>1000</v>
      </c>
      <c r="Z9" s="21">
        <f t="shared" si="1"/>
        <v>0</v>
      </c>
      <c r="AA9" s="21"/>
      <c r="AB9" s="21"/>
    </row>
    <row r="10" spans="1:29" s="35" customFormat="1" ht="66.75" customHeight="1" x14ac:dyDescent="0.25">
      <c r="A10" s="24">
        <v>1</v>
      </c>
      <c r="B10" s="23" t="s">
        <v>205</v>
      </c>
      <c r="C10" s="46" t="s">
        <v>62</v>
      </c>
      <c r="D10" s="24" t="s">
        <v>203</v>
      </c>
      <c r="E10" s="22"/>
      <c r="F10" s="24"/>
      <c r="G10" s="24" t="s">
        <v>206</v>
      </c>
      <c r="H10" s="46" t="s">
        <v>207</v>
      </c>
      <c r="I10" s="24">
        <v>11889</v>
      </c>
      <c r="J10" s="24">
        <f>I10</f>
        <v>11889</v>
      </c>
      <c r="K10" s="24"/>
      <c r="L10" s="24">
        <v>9000</v>
      </c>
      <c r="M10" s="24">
        <v>9000</v>
      </c>
      <c r="N10" s="24"/>
      <c r="O10" s="24">
        <v>11889</v>
      </c>
      <c r="P10" s="24">
        <f>O10</f>
        <v>11889</v>
      </c>
      <c r="Q10" s="24"/>
      <c r="R10" s="24">
        <v>9000</v>
      </c>
      <c r="S10" s="24">
        <v>9000</v>
      </c>
      <c r="T10" s="24"/>
      <c r="U10" s="24">
        <v>9000</v>
      </c>
      <c r="V10" s="24">
        <v>9000</v>
      </c>
      <c r="W10" s="24"/>
      <c r="X10" s="24">
        <v>1000</v>
      </c>
      <c r="Y10" s="24">
        <v>1000</v>
      </c>
      <c r="Z10" s="24"/>
      <c r="AA10" s="24" t="s">
        <v>208</v>
      </c>
      <c r="AB10" s="24"/>
      <c r="AC10" s="45"/>
    </row>
  </sheetData>
  <mergeCells count="31">
    <mergeCell ref="D5:D7"/>
    <mergeCell ref="E5:E7"/>
    <mergeCell ref="F5:F7"/>
    <mergeCell ref="G5:G7"/>
    <mergeCell ref="AB5:AB7"/>
    <mergeCell ref="S6:T6"/>
    <mergeCell ref="V6:W6"/>
    <mergeCell ref="Y6:Z6"/>
    <mergeCell ref="AA5:AA7"/>
    <mergeCell ref="H6:H7"/>
    <mergeCell ref="I6:I7"/>
    <mergeCell ref="L6:L7"/>
    <mergeCell ref="M6:N6"/>
    <mergeCell ref="P6:Q6"/>
    <mergeCell ref="J6:K6"/>
    <mergeCell ref="A2:AB2"/>
    <mergeCell ref="A3:AB3"/>
    <mergeCell ref="X4:AA4"/>
    <mergeCell ref="U5:W5"/>
    <mergeCell ref="X5:Z5"/>
    <mergeCell ref="H5:K5"/>
    <mergeCell ref="L5:N5"/>
    <mergeCell ref="O5:Q5"/>
    <mergeCell ref="R5:T5"/>
    <mergeCell ref="A5:A7"/>
    <mergeCell ref="B5:B7"/>
    <mergeCell ref="C5:C7"/>
    <mergeCell ref="U6:U7"/>
    <mergeCell ref="X6:X7"/>
    <mergeCell ref="O6:O7"/>
    <mergeCell ref="R6:R7"/>
  </mergeCells>
  <printOptions horizontalCentered="1"/>
  <pageMargins left="0.31" right="0.17" top="0.33" bottom="0.19" header="0.39" footer="0.25"/>
  <pageSetup paperSize="9" scale="53" fitToHeight="0" orientation="landscape" blackAndWhite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C11"/>
  <sheetViews>
    <sheetView view="pageBreakPreview" zoomScale="85" zoomScaleNormal="85" zoomScaleSheetLayoutView="85" workbookViewId="0">
      <pane xSplit="6" ySplit="9" topLeftCell="G10" activePane="bottomRight" state="frozen"/>
      <selection activeCell="O15" sqref="O15"/>
      <selection pane="topRight" activeCell="O15" sqref="O15"/>
      <selection pane="bottomLeft" activeCell="O15" sqref="O15"/>
      <selection pane="bottomRight" activeCell="AA12" sqref="AA12:AA14"/>
    </sheetView>
    <sheetView workbookViewId="1">
      <selection activeCell="A4" sqref="A4"/>
    </sheetView>
  </sheetViews>
  <sheetFormatPr defaultColWidth="9" defaultRowHeight="16.5" x14ac:dyDescent="0.25"/>
  <cols>
    <col min="1" max="1" width="5.5703125" style="123" customWidth="1"/>
    <col min="2" max="2" width="35.7109375" style="123" customWidth="1"/>
    <col min="3" max="3" width="10.5703125" style="124" customWidth="1"/>
    <col min="4" max="4" width="11.7109375" style="124" customWidth="1"/>
    <col min="5" max="6" width="9.28515625" style="124" customWidth="1"/>
    <col min="7" max="7" width="10" style="124" customWidth="1"/>
    <col min="8" max="8" width="13.7109375" style="124" customWidth="1"/>
    <col min="9" max="11" width="9.140625" style="124" customWidth="1"/>
    <col min="12" max="14" width="9.140625" style="124" hidden="1" customWidth="1"/>
    <col min="15" max="17" width="9.140625" style="124" customWidth="1"/>
    <col min="18" max="20" width="9.140625" style="124" hidden="1" customWidth="1"/>
    <col min="21" max="24" width="9.140625" style="124" customWidth="1"/>
    <col min="25" max="25" width="10.5703125" style="124" customWidth="1"/>
    <col min="26" max="26" width="9.140625" style="124" customWidth="1"/>
    <col min="27" max="27" width="16.140625" style="124" customWidth="1"/>
    <col min="28" max="28" width="11.140625" style="124" customWidth="1"/>
    <col min="29" max="29" width="80.140625" style="123" customWidth="1"/>
    <col min="30" max="30" width="14.85546875" style="123" bestFit="1" customWidth="1"/>
    <col min="31" max="31" width="16.140625" style="123" bestFit="1" customWidth="1"/>
    <col min="32" max="32" width="14.85546875" style="123" bestFit="1" customWidth="1"/>
    <col min="33" max="255" width="9" style="123"/>
    <col min="256" max="256" width="5.5703125" style="123" customWidth="1"/>
    <col min="257" max="257" width="29.85546875" style="123" customWidth="1"/>
    <col min="258" max="258" width="10.5703125" style="123" customWidth="1"/>
    <col min="259" max="262" width="9.28515625" style="123" customWidth="1"/>
    <col min="263" max="263" width="10.28515625" style="123" customWidth="1"/>
    <col min="264" max="266" width="9" style="123"/>
    <col min="267" max="267" width="9.85546875" style="123" customWidth="1"/>
    <col min="268" max="269" width="8.85546875" style="123" customWidth="1"/>
    <col min="270" max="276" width="9" style="123"/>
    <col min="277" max="278" width="8.140625" style="123" customWidth="1"/>
    <col min="279" max="279" width="9" style="123"/>
    <col min="280" max="281" width="8.5703125" style="123" customWidth="1"/>
    <col min="282" max="282" width="10" style="123" customWidth="1"/>
    <col min="283" max="511" width="9" style="123"/>
    <col min="512" max="512" width="5.5703125" style="123" customWidth="1"/>
    <col min="513" max="513" width="29.85546875" style="123" customWidth="1"/>
    <col min="514" max="514" width="10.5703125" style="123" customWidth="1"/>
    <col min="515" max="518" width="9.28515625" style="123" customWidth="1"/>
    <col min="519" max="519" width="10.28515625" style="123" customWidth="1"/>
    <col min="520" max="522" width="9" style="123"/>
    <col min="523" max="523" width="9.85546875" style="123" customWidth="1"/>
    <col min="524" max="525" width="8.85546875" style="123" customWidth="1"/>
    <col min="526" max="532" width="9" style="123"/>
    <col min="533" max="534" width="8.140625" style="123" customWidth="1"/>
    <col min="535" max="535" width="9" style="123"/>
    <col min="536" max="537" width="8.5703125" style="123" customWidth="1"/>
    <col min="538" max="538" width="10" style="123" customWidth="1"/>
    <col min="539" max="767" width="9" style="123"/>
    <col min="768" max="768" width="5.5703125" style="123" customWidth="1"/>
    <col min="769" max="769" width="29.85546875" style="123" customWidth="1"/>
    <col min="770" max="770" width="10.5703125" style="123" customWidth="1"/>
    <col min="771" max="774" width="9.28515625" style="123" customWidth="1"/>
    <col min="775" max="775" width="10.28515625" style="123" customWidth="1"/>
    <col min="776" max="778" width="9" style="123"/>
    <col min="779" max="779" width="9.85546875" style="123" customWidth="1"/>
    <col min="780" max="781" width="8.85546875" style="123" customWidth="1"/>
    <col min="782" max="788" width="9" style="123"/>
    <col min="789" max="790" width="8.140625" style="123" customWidth="1"/>
    <col min="791" max="791" width="9" style="123"/>
    <col min="792" max="793" width="8.5703125" style="123" customWidth="1"/>
    <col min="794" max="794" width="10" style="123" customWidth="1"/>
    <col min="795" max="1023" width="9" style="123"/>
    <col min="1024" max="1024" width="5.5703125" style="123" customWidth="1"/>
    <col min="1025" max="1025" width="29.85546875" style="123" customWidth="1"/>
    <col min="1026" max="1026" width="10.5703125" style="123" customWidth="1"/>
    <col min="1027" max="1030" width="9.28515625" style="123" customWidth="1"/>
    <col min="1031" max="1031" width="10.28515625" style="123" customWidth="1"/>
    <col min="1032" max="1034" width="9" style="123"/>
    <col min="1035" max="1035" width="9.85546875" style="123" customWidth="1"/>
    <col min="1036" max="1037" width="8.85546875" style="123" customWidth="1"/>
    <col min="1038" max="1044" width="9" style="123"/>
    <col min="1045" max="1046" width="8.140625" style="123" customWidth="1"/>
    <col min="1047" max="1047" width="9" style="123"/>
    <col min="1048" max="1049" width="8.5703125" style="123" customWidth="1"/>
    <col min="1050" max="1050" width="10" style="123" customWidth="1"/>
    <col min="1051" max="1279" width="9" style="123"/>
    <col min="1280" max="1280" width="5.5703125" style="123" customWidth="1"/>
    <col min="1281" max="1281" width="29.85546875" style="123" customWidth="1"/>
    <col min="1282" max="1282" width="10.5703125" style="123" customWidth="1"/>
    <col min="1283" max="1286" width="9.28515625" style="123" customWidth="1"/>
    <col min="1287" max="1287" width="10.28515625" style="123" customWidth="1"/>
    <col min="1288" max="1290" width="9" style="123"/>
    <col min="1291" max="1291" width="9.85546875" style="123" customWidth="1"/>
    <col min="1292" max="1293" width="8.85546875" style="123" customWidth="1"/>
    <col min="1294" max="1300" width="9" style="123"/>
    <col min="1301" max="1302" width="8.140625" style="123" customWidth="1"/>
    <col min="1303" max="1303" width="9" style="123"/>
    <col min="1304" max="1305" width="8.5703125" style="123" customWidth="1"/>
    <col min="1306" max="1306" width="10" style="123" customWidth="1"/>
    <col min="1307" max="1535" width="9" style="123"/>
    <col min="1536" max="1536" width="5.5703125" style="123" customWidth="1"/>
    <col min="1537" max="1537" width="29.85546875" style="123" customWidth="1"/>
    <col min="1538" max="1538" width="10.5703125" style="123" customWidth="1"/>
    <col min="1539" max="1542" width="9.28515625" style="123" customWidth="1"/>
    <col min="1543" max="1543" width="10.28515625" style="123" customWidth="1"/>
    <col min="1544" max="1546" width="9" style="123"/>
    <col min="1547" max="1547" width="9.85546875" style="123" customWidth="1"/>
    <col min="1548" max="1549" width="8.85546875" style="123" customWidth="1"/>
    <col min="1550" max="1556" width="9" style="123"/>
    <col min="1557" max="1558" width="8.140625" style="123" customWidth="1"/>
    <col min="1559" max="1559" width="9" style="123"/>
    <col min="1560" max="1561" width="8.5703125" style="123" customWidth="1"/>
    <col min="1562" max="1562" width="10" style="123" customWidth="1"/>
    <col min="1563" max="1791" width="9" style="123"/>
    <col min="1792" max="1792" width="5.5703125" style="123" customWidth="1"/>
    <col min="1793" max="1793" width="29.85546875" style="123" customWidth="1"/>
    <col min="1794" max="1794" width="10.5703125" style="123" customWidth="1"/>
    <col min="1795" max="1798" width="9.28515625" style="123" customWidth="1"/>
    <col min="1799" max="1799" width="10.28515625" style="123" customWidth="1"/>
    <col min="1800" max="1802" width="9" style="123"/>
    <col min="1803" max="1803" width="9.85546875" style="123" customWidth="1"/>
    <col min="1804" max="1805" width="8.85546875" style="123" customWidth="1"/>
    <col min="1806" max="1812" width="9" style="123"/>
    <col min="1813" max="1814" width="8.140625" style="123" customWidth="1"/>
    <col min="1815" max="1815" width="9" style="123"/>
    <col min="1816" max="1817" width="8.5703125" style="123" customWidth="1"/>
    <col min="1818" max="1818" width="10" style="123" customWidth="1"/>
    <col min="1819" max="2047" width="9" style="123"/>
    <col min="2048" max="2048" width="5.5703125" style="123" customWidth="1"/>
    <col min="2049" max="2049" width="29.85546875" style="123" customWidth="1"/>
    <col min="2050" max="2050" width="10.5703125" style="123" customWidth="1"/>
    <col min="2051" max="2054" width="9.28515625" style="123" customWidth="1"/>
    <col min="2055" max="2055" width="10.28515625" style="123" customWidth="1"/>
    <col min="2056" max="2058" width="9" style="123"/>
    <col min="2059" max="2059" width="9.85546875" style="123" customWidth="1"/>
    <col min="2060" max="2061" width="8.85546875" style="123" customWidth="1"/>
    <col min="2062" max="2068" width="9" style="123"/>
    <col min="2069" max="2070" width="8.140625" style="123" customWidth="1"/>
    <col min="2071" max="2071" width="9" style="123"/>
    <col min="2072" max="2073" width="8.5703125" style="123" customWidth="1"/>
    <col min="2074" max="2074" width="10" style="123" customWidth="1"/>
    <col min="2075" max="2303" width="9" style="123"/>
    <col min="2304" max="2304" width="5.5703125" style="123" customWidth="1"/>
    <col min="2305" max="2305" width="29.85546875" style="123" customWidth="1"/>
    <col min="2306" max="2306" width="10.5703125" style="123" customWidth="1"/>
    <col min="2307" max="2310" width="9.28515625" style="123" customWidth="1"/>
    <col min="2311" max="2311" width="10.28515625" style="123" customWidth="1"/>
    <col min="2312" max="2314" width="9" style="123"/>
    <col min="2315" max="2315" width="9.85546875" style="123" customWidth="1"/>
    <col min="2316" max="2317" width="8.85546875" style="123" customWidth="1"/>
    <col min="2318" max="2324" width="9" style="123"/>
    <col min="2325" max="2326" width="8.140625" style="123" customWidth="1"/>
    <col min="2327" max="2327" width="9" style="123"/>
    <col min="2328" max="2329" width="8.5703125" style="123" customWidth="1"/>
    <col min="2330" max="2330" width="10" style="123" customWidth="1"/>
    <col min="2331" max="2559" width="9" style="123"/>
    <col min="2560" max="2560" width="5.5703125" style="123" customWidth="1"/>
    <col min="2561" max="2561" width="29.85546875" style="123" customWidth="1"/>
    <col min="2562" max="2562" width="10.5703125" style="123" customWidth="1"/>
    <col min="2563" max="2566" width="9.28515625" style="123" customWidth="1"/>
    <col min="2567" max="2567" width="10.28515625" style="123" customWidth="1"/>
    <col min="2568" max="2570" width="9" style="123"/>
    <col min="2571" max="2571" width="9.85546875" style="123" customWidth="1"/>
    <col min="2572" max="2573" width="8.85546875" style="123" customWidth="1"/>
    <col min="2574" max="2580" width="9" style="123"/>
    <col min="2581" max="2582" width="8.140625" style="123" customWidth="1"/>
    <col min="2583" max="2583" width="9" style="123"/>
    <col min="2584" max="2585" width="8.5703125" style="123" customWidth="1"/>
    <col min="2586" max="2586" width="10" style="123" customWidth="1"/>
    <col min="2587" max="2815" width="9" style="123"/>
    <col min="2816" max="2816" width="5.5703125" style="123" customWidth="1"/>
    <col min="2817" max="2817" width="29.85546875" style="123" customWidth="1"/>
    <col min="2818" max="2818" width="10.5703125" style="123" customWidth="1"/>
    <col min="2819" max="2822" width="9.28515625" style="123" customWidth="1"/>
    <col min="2823" max="2823" width="10.28515625" style="123" customWidth="1"/>
    <col min="2824" max="2826" width="9" style="123"/>
    <col min="2827" max="2827" width="9.85546875" style="123" customWidth="1"/>
    <col min="2828" max="2829" width="8.85546875" style="123" customWidth="1"/>
    <col min="2830" max="2836" width="9" style="123"/>
    <col min="2837" max="2838" width="8.140625" style="123" customWidth="1"/>
    <col min="2839" max="2839" width="9" style="123"/>
    <col min="2840" max="2841" width="8.5703125" style="123" customWidth="1"/>
    <col min="2842" max="2842" width="10" style="123" customWidth="1"/>
    <col min="2843" max="3071" width="9" style="123"/>
    <col min="3072" max="3072" width="5.5703125" style="123" customWidth="1"/>
    <col min="3073" max="3073" width="29.85546875" style="123" customWidth="1"/>
    <col min="3074" max="3074" width="10.5703125" style="123" customWidth="1"/>
    <col min="3075" max="3078" width="9.28515625" style="123" customWidth="1"/>
    <col min="3079" max="3079" width="10.28515625" style="123" customWidth="1"/>
    <col min="3080" max="3082" width="9" style="123"/>
    <col min="3083" max="3083" width="9.85546875" style="123" customWidth="1"/>
    <col min="3084" max="3085" width="8.85546875" style="123" customWidth="1"/>
    <col min="3086" max="3092" width="9" style="123"/>
    <col min="3093" max="3094" width="8.140625" style="123" customWidth="1"/>
    <col min="3095" max="3095" width="9" style="123"/>
    <col min="3096" max="3097" width="8.5703125" style="123" customWidth="1"/>
    <col min="3098" max="3098" width="10" style="123" customWidth="1"/>
    <col min="3099" max="3327" width="9" style="123"/>
    <col min="3328" max="3328" width="5.5703125" style="123" customWidth="1"/>
    <col min="3329" max="3329" width="29.85546875" style="123" customWidth="1"/>
    <col min="3330" max="3330" width="10.5703125" style="123" customWidth="1"/>
    <col min="3331" max="3334" width="9.28515625" style="123" customWidth="1"/>
    <col min="3335" max="3335" width="10.28515625" style="123" customWidth="1"/>
    <col min="3336" max="3338" width="9" style="123"/>
    <col min="3339" max="3339" width="9.85546875" style="123" customWidth="1"/>
    <col min="3340" max="3341" width="8.85546875" style="123" customWidth="1"/>
    <col min="3342" max="3348" width="9" style="123"/>
    <col min="3349" max="3350" width="8.140625" style="123" customWidth="1"/>
    <col min="3351" max="3351" width="9" style="123"/>
    <col min="3352" max="3353" width="8.5703125" style="123" customWidth="1"/>
    <col min="3354" max="3354" width="10" style="123" customWidth="1"/>
    <col min="3355" max="3583" width="9" style="123"/>
    <col min="3584" max="3584" width="5.5703125" style="123" customWidth="1"/>
    <col min="3585" max="3585" width="29.85546875" style="123" customWidth="1"/>
    <col min="3586" max="3586" width="10.5703125" style="123" customWidth="1"/>
    <col min="3587" max="3590" width="9.28515625" style="123" customWidth="1"/>
    <col min="3591" max="3591" width="10.28515625" style="123" customWidth="1"/>
    <col min="3592" max="3594" width="9" style="123"/>
    <col min="3595" max="3595" width="9.85546875" style="123" customWidth="1"/>
    <col min="3596" max="3597" width="8.85546875" style="123" customWidth="1"/>
    <col min="3598" max="3604" width="9" style="123"/>
    <col min="3605" max="3606" width="8.140625" style="123" customWidth="1"/>
    <col min="3607" max="3607" width="9" style="123"/>
    <col min="3608" max="3609" width="8.5703125" style="123" customWidth="1"/>
    <col min="3610" max="3610" width="10" style="123" customWidth="1"/>
    <col min="3611" max="3839" width="9" style="123"/>
    <col min="3840" max="3840" width="5.5703125" style="123" customWidth="1"/>
    <col min="3841" max="3841" width="29.85546875" style="123" customWidth="1"/>
    <col min="3842" max="3842" width="10.5703125" style="123" customWidth="1"/>
    <col min="3843" max="3846" width="9.28515625" style="123" customWidth="1"/>
    <col min="3847" max="3847" width="10.28515625" style="123" customWidth="1"/>
    <col min="3848" max="3850" width="9" style="123"/>
    <col min="3851" max="3851" width="9.85546875" style="123" customWidth="1"/>
    <col min="3852" max="3853" width="8.85546875" style="123" customWidth="1"/>
    <col min="3854" max="3860" width="9" style="123"/>
    <col min="3861" max="3862" width="8.140625" style="123" customWidth="1"/>
    <col min="3863" max="3863" width="9" style="123"/>
    <col min="3864" max="3865" width="8.5703125" style="123" customWidth="1"/>
    <col min="3866" max="3866" width="10" style="123" customWidth="1"/>
    <col min="3867" max="4095" width="9" style="123"/>
    <col min="4096" max="4096" width="5.5703125" style="123" customWidth="1"/>
    <col min="4097" max="4097" width="29.85546875" style="123" customWidth="1"/>
    <col min="4098" max="4098" width="10.5703125" style="123" customWidth="1"/>
    <col min="4099" max="4102" width="9.28515625" style="123" customWidth="1"/>
    <col min="4103" max="4103" width="10.28515625" style="123" customWidth="1"/>
    <col min="4104" max="4106" width="9" style="123"/>
    <col min="4107" max="4107" width="9.85546875" style="123" customWidth="1"/>
    <col min="4108" max="4109" width="8.85546875" style="123" customWidth="1"/>
    <col min="4110" max="4116" width="9" style="123"/>
    <col min="4117" max="4118" width="8.140625" style="123" customWidth="1"/>
    <col min="4119" max="4119" width="9" style="123"/>
    <col min="4120" max="4121" width="8.5703125" style="123" customWidth="1"/>
    <col min="4122" max="4122" width="10" style="123" customWidth="1"/>
    <col min="4123" max="4351" width="9" style="123"/>
    <col min="4352" max="4352" width="5.5703125" style="123" customWidth="1"/>
    <col min="4353" max="4353" width="29.85546875" style="123" customWidth="1"/>
    <col min="4354" max="4354" width="10.5703125" style="123" customWidth="1"/>
    <col min="4355" max="4358" width="9.28515625" style="123" customWidth="1"/>
    <col min="4359" max="4359" width="10.28515625" style="123" customWidth="1"/>
    <col min="4360" max="4362" width="9" style="123"/>
    <col min="4363" max="4363" width="9.85546875" style="123" customWidth="1"/>
    <col min="4364" max="4365" width="8.85546875" style="123" customWidth="1"/>
    <col min="4366" max="4372" width="9" style="123"/>
    <col min="4373" max="4374" width="8.140625" style="123" customWidth="1"/>
    <col min="4375" max="4375" width="9" style="123"/>
    <col min="4376" max="4377" width="8.5703125" style="123" customWidth="1"/>
    <col min="4378" max="4378" width="10" style="123" customWidth="1"/>
    <col min="4379" max="4607" width="9" style="123"/>
    <col min="4608" max="4608" width="5.5703125" style="123" customWidth="1"/>
    <col min="4609" max="4609" width="29.85546875" style="123" customWidth="1"/>
    <col min="4610" max="4610" width="10.5703125" style="123" customWidth="1"/>
    <col min="4611" max="4614" width="9.28515625" style="123" customWidth="1"/>
    <col min="4615" max="4615" width="10.28515625" style="123" customWidth="1"/>
    <col min="4616" max="4618" width="9" style="123"/>
    <col min="4619" max="4619" width="9.85546875" style="123" customWidth="1"/>
    <col min="4620" max="4621" width="8.85546875" style="123" customWidth="1"/>
    <col min="4622" max="4628" width="9" style="123"/>
    <col min="4629" max="4630" width="8.140625" style="123" customWidth="1"/>
    <col min="4631" max="4631" width="9" style="123"/>
    <col min="4632" max="4633" width="8.5703125" style="123" customWidth="1"/>
    <col min="4634" max="4634" width="10" style="123" customWidth="1"/>
    <col min="4635" max="4863" width="9" style="123"/>
    <col min="4864" max="4864" width="5.5703125" style="123" customWidth="1"/>
    <col min="4865" max="4865" width="29.85546875" style="123" customWidth="1"/>
    <col min="4866" max="4866" width="10.5703125" style="123" customWidth="1"/>
    <col min="4867" max="4870" width="9.28515625" style="123" customWidth="1"/>
    <col min="4871" max="4871" width="10.28515625" style="123" customWidth="1"/>
    <col min="4872" max="4874" width="9" style="123"/>
    <col min="4875" max="4875" width="9.85546875" style="123" customWidth="1"/>
    <col min="4876" max="4877" width="8.85546875" style="123" customWidth="1"/>
    <col min="4878" max="4884" width="9" style="123"/>
    <col min="4885" max="4886" width="8.140625" style="123" customWidth="1"/>
    <col min="4887" max="4887" width="9" style="123"/>
    <col min="4888" max="4889" width="8.5703125" style="123" customWidth="1"/>
    <col min="4890" max="4890" width="10" style="123" customWidth="1"/>
    <col min="4891" max="5119" width="9" style="123"/>
    <col min="5120" max="5120" width="5.5703125" style="123" customWidth="1"/>
    <col min="5121" max="5121" width="29.85546875" style="123" customWidth="1"/>
    <col min="5122" max="5122" width="10.5703125" style="123" customWidth="1"/>
    <col min="5123" max="5126" width="9.28515625" style="123" customWidth="1"/>
    <col min="5127" max="5127" width="10.28515625" style="123" customWidth="1"/>
    <col min="5128" max="5130" width="9" style="123"/>
    <col min="5131" max="5131" width="9.85546875" style="123" customWidth="1"/>
    <col min="5132" max="5133" width="8.85546875" style="123" customWidth="1"/>
    <col min="5134" max="5140" width="9" style="123"/>
    <col min="5141" max="5142" width="8.140625" style="123" customWidth="1"/>
    <col min="5143" max="5143" width="9" style="123"/>
    <col min="5144" max="5145" width="8.5703125" style="123" customWidth="1"/>
    <col min="5146" max="5146" width="10" style="123" customWidth="1"/>
    <col min="5147" max="5375" width="9" style="123"/>
    <col min="5376" max="5376" width="5.5703125" style="123" customWidth="1"/>
    <col min="5377" max="5377" width="29.85546875" style="123" customWidth="1"/>
    <col min="5378" max="5378" width="10.5703125" style="123" customWidth="1"/>
    <col min="5379" max="5382" width="9.28515625" style="123" customWidth="1"/>
    <col min="5383" max="5383" width="10.28515625" style="123" customWidth="1"/>
    <col min="5384" max="5386" width="9" style="123"/>
    <col min="5387" max="5387" width="9.85546875" style="123" customWidth="1"/>
    <col min="5388" max="5389" width="8.85546875" style="123" customWidth="1"/>
    <col min="5390" max="5396" width="9" style="123"/>
    <col min="5397" max="5398" width="8.140625" style="123" customWidth="1"/>
    <col min="5399" max="5399" width="9" style="123"/>
    <col min="5400" max="5401" width="8.5703125" style="123" customWidth="1"/>
    <col min="5402" max="5402" width="10" style="123" customWidth="1"/>
    <col min="5403" max="5631" width="9" style="123"/>
    <col min="5632" max="5632" width="5.5703125" style="123" customWidth="1"/>
    <col min="5633" max="5633" width="29.85546875" style="123" customWidth="1"/>
    <col min="5634" max="5634" width="10.5703125" style="123" customWidth="1"/>
    <col min="5635" max="5638" width="9.28515625" style="123" customWidth="1"/>
    <col min="5639" max="5639" width="10.28515625" style="123" customWidth="1"/>
    <col min="5640" max="5642" width="9" style="123"/>
    <col min="5643" max="5643" width="9.85546875" style="123" customWidth="1"/>
    <col min="5644" max="5645" width="8.85546875" style="123" customWidth="1"/>
    <col min="5646" max="5652" width="9" style="123"/>
    <col min="5653" max="5654" width="8.140625" style="123" customWidth="1"/>
    <col min="5655" max="5655" width="9" style="123"/>
    <col min="5656" max="5657" width="8.5703125" style="123" customWidth="1"/>
    <col min="5658" max="5658" width="10" style="123" customWidth="1"/>
    <col min="5659" max="5887" width="9" style="123"/>
    <col min="5888" max="5888" width="5.5703125" style="123" customWidth="1"/>
    <col min="5889" max="5889" width="29.85546875" style="123" customWidth="1"/>
    <col min="5890" max="5890" width="10.5703125" style="123" customWidth="1"/>
    <col min="5891" max="5894" width="9.28515625" style="123" customWidth="1"/>
    <col min="5895" max="5895" width="10.28515625" style="123" customWidth="1"/>
    <col min="5896" max="5898" width="9" style="123"/>
    <col min="5899" max="5899" width="9.85546875" style="123" customWidth="1"/>
    <col min="5900" max="5901" width="8.85546875" style="123" customWidth="1"/>
    <col min="5902" max="5908" width="9" style="123"/>
    <col min="5909" max="5910" width="8.140625" style="123" customWidth="1"/>
    <col min="5911" max="5911" width="9" style="123"/>
    <col min="5912" max="5913" width="8.5703125" style="123" customWidth="1"/>
    <col min="5914" max="5914" width="10" style="123" customWidth="1"/>
    <col min="5915" max="6143" width="9" style="123"/>
    <col min="6144" max="6144" width="5.5703125" style="123" customWidth="1"/>
    <col min="6145" max="6145" width="29.85546875" style="123" customWidth="1"/>
    <col min="6146" max="6146" width="10.5703125" style="123" customWidth="1"/>
    <col min="6147" max="6150" width="9.28515625" style="123" customWidth="1"/>
    <col min="6151" max="6151" width="10.28515625" style="123" customWidth="1"/>
    <col min="6152" max="6154" width="9" style="123"/>
    <col min="6155" max="6155" width="9.85546875" style="123" customWidth="1"/>
    <col min="6156" max="6157" width="8.85546875" style="123" customWidth="1"/>
    <col min="6158" max="6164" width="9" style="123"/>
    <col min="6165" max="6166" width="8.140625" style="123" customWidth="1"/>
    <col min="6167" max="6167" width="9" style="123"/>
    <col min="6168" max="6169" width="8.5703125" style="123" customWidth="1"/>
    <col min="6170" max="6170" width="10" style="123" customWidth="1"/>
    <col min="6171" max="6399" width="9" style="123"/>
    <col min="6400" max="6400" width="5.5703125" style="123" customWidth="1"/>
    <col min="6401" max="6401" width="29.85546875" style="123" customWidth="1"/>
    <col min="6402" max="6402" width="10.5703125" style="123" customWidth="1"/>
    <col min="6403" max="6406" width="9.28515625" style="123" customWidth="1"/>
    <col min="6407" max="6407" width="10.28515625" style="123" customWidth="1"/>
    <col min="6408" max="6410" width="9" style="123"/>
    <col min="6411" max="6411" width="9.85546875" style="123" customWidth="1"/>
    <col min="6412" max="6413" width="8.85546875" style="123" customWidth="1"/>
    <col min="6414" max="6420" width="9" style="123"/>
    <col min="6421" max="6422" width="8.140625" style="123" customWidth="1"/>
    <col min="6423" max="6423" width="9" style="123"/>
    <col min="6424" max="6425" width="8.5703125" style="123" customWidth="1"/>
    <col min="6426" max="6426" width="10" style="123" customWidth="1"/>
    <col min="6427" max="6655" width="9" style="123"/>
    <col min="6656" max="6656" width="5.5703125" style="123" customWidth="1"/>
    <col min="6657" max="6657" width="29.85546875" style="123" customWidth="1"/>
    <col min="6658" max="6658" width="10.5703125" style="123" customWidth="1"/>
    <col min="6659" max="6662" width="9.28515625" style="123" customWidth="1"/>
    <col min="6663" max="6663" width="10.28515625" style="123" customWidth="1"/>
    <col min="6664" max="6666" width="9" style="123"/>
    <col min="6667" max="6667" width="9.85546875" style="123" customWidth="1"/>
    <col min="6668" max="6669" width="8.85546875" style="123" customWidth="1"/>
    <col min="6670" max="6676" width="9" style="123"/>
    <col min="6677" max="6678" width="8.140625" style="123" customWidth="1"/>
    <col min="6679" max="6679" width="9" style="123"/>
    <col min="6680" max="6681" width="8.5703125" style="123" customWidth="1"/>
    <col min="6682" max="6682" width="10" style="123" customWidth="1"/>
    <col min="6683" max="6911" width="9" style="123"/>
    <col min="6912" max="6912" width="5.5703125" style="123" customWidth="1"/>
    <col min="6913" max="6913" width="29.85546875" style="123" customWidth="1"/>
    <col min="6914" max="6914" width="10.5703125" style="123" customWidth="1"/>
    <col min="6915" max="6918" width="9.28515625" style="123" customWidth="1"/>
    <col min="6919" max="6919" width="10.28515625" style="123" customWidth="1"/>
    <col min="6920" max="6922" width="9" style="123"/>
    <col min="6923" max="6923" width="9.85546875" style="123" customWidth="1"/>
    <col min="6924" max="6925" width="8.85546875" style="123" customWidth="1"/>
    <col min="6926" max="6932" width="9" style="123"/>
    <col min="6933" max="6934" width="8.140625" style="123" customWidth="1"/>
    <col min="6935" max="6935" width="9" style="123"/>
    <col min="6936" max="6937" width="8.5703125" style="123" customWidth="1"/>
    <col min="6938" max="6938" width="10" style="123" customWidth="1"/>
    <col min="6939" max="7167" width="9" style="123"/>
    <col min="7168" max="7168" width="5.5703125" style="123" customWidth="1"/>
    <col min="7169" max="7169" width="29.85546875" style="123" customWidth="1"/>
    <col min="7170" max="7170" width="10.5703125" style="123" customWidth="1"/>
    <col min="7171" max="7174" width="9.28515625" style="123" customWidth="1"/>
    <col min="7175" max="7175" width="10.28515625" style="123" customWidth="1"/>
    <col min="7176" max="7178" width="9" style="123"/>
    <col min="7179" max="7179" width="9.85546875" style="123" customWidth="1"/>
    <col min="7180" max="7181" width="8.85546875" style="123" customWidth="1"/>
    <col min="7182" max="7188" width="9" style="123"/>
    <col min="7189" max="7190" width="8.140625" style="123" customWidth="1"/>
    <col min="7191" max="7191" width="9" style="123"/>
    <col min="7192" max="7193" width="8.5703125" style="123" customWidth="1"/>
    <col min="7194" max="7194" width="10" style="123" customWidth="1"/>
    <col min="7195" max="7423" width="9" style="123"/>
    <col min="7424" max="7424" width="5.5703125" style="123" customWidth="1"/>
    <col min="7425" max="7425" width="29.85546875" style="123" customWidth="1"/>
    <col min="7426" max="7426" width="10.5703125" style="123" customWidth="1"/>
    <col min="7427" max="7430" width="9.28515625" style="123" customWidth="1"/>
    <col min="7431" max="7431" width="10.28515625" style="123" customWidth="1"/>
    <col min="7432" max="7434" width="9" style="123"/>
    <col min="7435" max="7435" width="9.85546875" style="123" customWidth="1"/>
    <col min="7436" max="7437" width="8.85546875" style="123" customWidth="1"/>
    <col min="7438" max="7444" width="9" style="123"/>
    <col min="7445" max="7446" width="8.140625" style="123" customWidth="1"/>
    <col min="7447" max="7447" width="9" style="123"/>
    <col min="7448" max="7449" width="8.5703125" style="123" customWidth="1"/>
    <col min="7450" max="7450" width="10" style="123" customWidth="1"/>
    <col min="7451" max="7679" width="9" style="123"/>
    <col min="7680" max="7680" width="5.5703125" style="123" customWidth="1"/>
    <col min="7681" max="7681" width="29.85546875" style="123" customWidth="1"/>
    <col min="7682" max="7682" width="10.5703125" style="123" customWidth="1"/>
    <col min="7683" max="7686" width="9.28515625" style="123" customWidth="1"/>
    <col min="7687" max="7687" width="10.28515625" style="123" customWidth="1"/>
    <col min="7688" max="7690" width="9" style="123"/>
    <col min="7691" max="7691" width="9.85546875" style="123" customWidth="1"/>
    <col min="7692" max="7693" width="8.85546875" style="123" customWidth="1"/>
    <col min="7694" max="7700" width="9" style="123"/>
    <col min="7701" max="7702" width="8.140625" style="123" customWidth="1"/>
    <col min="7703" max="7703" width="9" style="123"/>
    <col min="7704" max="7705" width="8.5703125" style="123" customWidth="1"/>
    <col min="7706" max="7706" width="10" style="123" customWidth="1"/>
    <col min="7707" max="7935" width="9" style="123"/>
    <col min="7936" max="7936" width="5.5703125" style="123" customWidth="1"/>
    <col min="7937" max="7937" width="29.85546875" style="123" customWidth="1"/>
    <col min="7938" max="7938" width="10.5703125" style="123" customWidth="1"/>
    <col min="7939" max="7942" width="9.28515625" style="123" customWidth="1"/>
    <col min="7943" max="7943" width="10.28515625" style="123" customWidth="1"/>
    <col min="7944" max="7946" width="9" style="123"/>
    <col min="7947" max="7947" width="9.85546875" style="123" customWidth="1"/>
    <col min="7948" max="7949" width="8.85546875" style="123" customWidth="1"/>
    <col min="7950" max="7956" width="9" style="123"/>
    <col min="7957" max="7958" width="8.140625" style="123" customWidth="1"/>
    <col min="7959" max="7959" width="9" style="123"/>
    <col min="7960" max="7961" width="8.5703125" style="123" customWidth="1"/>
    <col min="7962" max="7962" width="10" style="123" customWidth="1"/>
    <col min="7963" max="8191" width="9" style="123"/>
    <col min="8192" max="8192" width="5.5703125" style="123" customWidth="1"/>
    <col min="8193" max="8193" width="29.85546875" style="123" customWidth="1"/>
    <col min="8194" max="8194" width="10.5703125" style="123" customWidth="1"/>
    <col min="8195" max="8198" width="9.28515625" style="123" customWidth="1"/>
    <col min="8199" max="8199" width="10.28515625" style="123" customWidth="1"/>
    <col min="8200" max="8202" width="9" style="123"/>
    <col min="8203" max="8203" width="9.85546875" style="123" customWidth="1"/>
    <col min="8204" max="8205" width="8.85546875" style="123" customWidth="1"/>
    <col min="8206" max="8212" width="9" style="123"/>
    <col min="8213" max="8214" width="8.140625" style="123" customWidth="1"/>
    <col min="8215" max="8215" width="9" style="123"/>
    <col min="8216" max="8217" width="8.5703125" style="123" customWidth="1"/>
    <col min="8218" max="8218" width="10" style="123" customWidth="1"/>
    <col min="8219" max="8447" width="9" style="123"/>
    <col min="8448" max="8448" width="5.5703125" style="123" customWidth="1"/>
    <col min="8449" max="8449" width="29.85546875" style="123" customWidth="1"/>
    <col min="8450" max="8450" width="10.5703125" style="123" customWidth="1"/>
    <col min="8451" max="8454" width="9.28515625" style="123" customWidth="1"/>
    <col min="8455" max="8455" width="10.28515625" style="123" customWidth="1"/>
    <col min="8456" max="8458" width="9" style="123"/>
    <col min="8459" max="8459" width="9.85546875" style="123" customWidth="1"/>
    <col min="8460" max="8461" width="8.85546875" style="123" customWidth="1"/>
    <col min="8462" max="8468" width="9" style="123"/>
    <col min="8469" max="8470" width="8.140625" style="123" customWidth="1"/>
    <col min="8471" max="8471" width="9" style="123"/>
    <col min="8472" max="8473" width="8.5703125" style="123" customWidth="1"/>
    <col min="8474" max="8474" width="10" style="123" customWidth="1"/>
    <col min="8475" max="8703" width="9" style="123"/>
    <col min="8704" max="8704" width="5.5703125" style="123" customWidth="1"/>
    <col min="8705" max="8705" width="29.85546875" style="123" customWidth="1"/>
    <col min="8706" max="8706" width="10.5703125" style="123" customWidth="1"/>
    <col min="8707" max="8710" width="9.28515625" style="123" customWidth="1"/>
    <col min="8711" max="8711" width="10.28515625" style="123" customWidth="1"/>
    <col min="8712" max="8714" width="9" style="123"/>
    <col min="8715" max="8715" width="9.85546875" style="123" customWidth="1"/>
    <col min="8716" max="8717" width="8.85546875" style="123" customWidth="1"/>
    <col min="8718" max="8724" width="9" style="123"/>
    <col min="8725" max="8726" width="8.140625" style="123" customWidth="1"/>
    <col min="8727" max="8727" width="9" style="123"/>
    <col min="8728" max="8729" width="8.5703125" style="123" customWidth="1"/>
    <col min="8730" max="8730" width="10" style="123" customWidth="1"/>
    <col min="8731" max="8959" width="9" style="123"/>
    <col min="8960" max="8960" width="5.5703125" style="123" customWidth="1"/>
    <col min="8961" max="8961" width="29.85546875" style="123" customWidth="1"/>
    <col min="8962" max="8962" width="10.5703125" style="123" customWidth="1"/>
    <col min="8963" max="8966" width="9.28515625" style="123" customWidth="1"/>
    <col min="8967" max="8967" width="10.28515625" style="123" customWidth="1"/>
    <col min="8968" max="8970" width="9" style="123"/>
    <col min="8971" max="8971" width="9.85546875" style="123" customWidth="1"/>
    <col min="8972" max="8973" width="8.85546875" style="123" customWidth="1"/>
    <col min="8974" max="8980" width="9" style="123"/>
    <col min="8981" max="8982" width="8.140625" style="123" customWidth="1"/>
    <col min="8983" max="8983" width="9" style="123"/>
    <col min="8984" max="8985" width="8.5703125" style="123" customWidth="1"/>
    <col min="8986" max="8986" width="10" style="123" customWidth="1"/>
    <col min="8987" max="9215" width="9" style="123"/>
    <col min="9216" max="9216" width="5.5703125" style="123" customWidth="1"/>
    <col min="9217" max="9217" width="29.85546875" style="123" customWidth="1"/>
    <col min="9218" max="9218" width="10.5703125" style="123" customWidth="1"/>
    <col min="9219" max="9222" width="9.28515625" style="123" customWidth="1"/>
    <col min="9223" max="9223" width="10.28515625" style="123" customWidth="1"/>
    <col min="9224" max="9226" width="9" style="123"/>
    <col min="9227" max="9227" width="9.85546875" style="123" customWidth="1"/>
    <col min="9228" max="9229" width="8.85546875" style="123" customWidth="1"/>
    <col min="9230" max="9236" width="9" style="123"/>
    <col min="9237" max="9238" width="8.140625" style="123" customWidth="1"/>
    <col min="9239" max="9239" width="9" style="123"/>
    <col min="9240" max="9241" width="8.5703125" style="123" customWidth="1"/>
    <col min="9242" max="9242" width="10" style="123" customWidth="1"/>
    <col min="9243" max="9471" width="9" style="123"/>
    <col min="9472" max="9472" width="5.5703125" style="123" customWidth="1"/>
    <col min="9473" max="9473" width="29.85546875" style="123" customWidth="1"/>
    <col min="9474" max="9474" width="10.5703125" style="123" customWidth="1"/>
    <col min="9475" max="9478" width="9.28515625" style="123" customWidth="1"/>
    <col min="9479" max="9479" width="10.28515625" style="123" customWidth="1"/>
    <col min="9480" max="9482" width="9" style="123"/>
    <col min="9483" max="9483" width="9.85546875" style="123" customWidth="1"/>
    <col min="9484" max="9485" width="8.85546875" style="123" customWidth="1"/>
    <col min="9486" max="9492" width="9" style="123"/>
    <col min="9493" max="9494" width="8.140625" style="123" customWidth="1"/>
    <col min="9495" max="9495" width="9" style="123"/>
    <col min="9496" max="9497" width="8.5703125" style="123" customWidth="1"/>
    <col min="9498" max="9498" width="10" style="123" customWidth="1"/>
    <col min="9499" max="9727" width="9" style="123"/>
    <col min="9728" max="9728" width="5.5703125" style="123" customWidth="1"/>
    <col min="9729" max="9729" width="29.85546875" style="123" customWidth="1"/>
    <col min="9730" max="9730" width="10.5703125" style="123" customWidth="1"/>
    <col min="9731" max="9734" width="9.28515625" style="123" customWidth="1"/>
    <col min="9735" max="9735" width="10.28515625" style="123" customWidth="1"/>
    <col min="9736" max="9738" width="9" style="123"/>
    <col min="9739" max="9739" width="9.85546875" style="123" customWidth="1"/>
    <col min="9740" max="9741" width="8.85546875" style="123" customWidth="1"/>
    <col min="9742" max="9748" width="9" style="123"/>
    <col min="9749" max="9750" width="8.140625" style="123" customWidth="1"/>
    <col min="9751" max="9751" width="9" style="123"/>
    <col min="9752" max="9753" width="8.5703125" style="123" customWidth="1"/>
    <col min="9754" max="9754" width="10" style="123" customWidth="1"/>
    <col min="9755" max="9983" width="9" style="123"/>
    <col min="9984" max="9984" width="5.5703125" style="123" customWidth="1"/>
    <col min="9985" max="9985" width="29.85546875" style="123" customWidth="1"/>
    <col min="9986" max="9986" width="10.5703125" style="123" customWidth="1"/>
    <col min="9987" max="9990" width="9.28515625" style="123" customWidth="1"/>
    <col min="9991" max="9991" width="10.28515625" style="123" customWidth="1"/>
    <col min="9992" max="9994" width="9" style="123"/>
    <col min="9995" max="9995" width="9.85546875" style="123" customWidth="1"/>
    <col min="9996" max="9997" width="8.85546875" style="123" customWidth="1"/>
    <col min="9998" max="10004" width="9" style="123"/>
    <col min="10005" max="10006" width="8.140625" style="123" customWidth="1"/>
    <col min="10007" max="10007" width="9" style="123"/>
    <col min="10008" max="10009" width="8.5703125" style="123" customWidth="1"/>
    <col min="10010" max="10010" width="10" style="123" customWidth="1"/>
    <col min="10011" max="10239" width="9" style="123"/>
    <col min="10240" max="10240" width="5.5703125" style="123" customWidth="1"/>
    <col min="10241" max="10241" width="29.85546875" style="123" customWidth="1"/>
    <col min="10242" max="10242" width="10.5703125" style="123" customWidth="1"/>
    <col min="10243" max="10246" width="9.28515625" style="123" customWidth="1"/>
    <col min="10247" max="10247" width="10.28515625" style="123" customWidth="1"/>
    <col min="10248" max="10250" width="9" style="123"/>
    <col min="10251" max="10251" width="9.85546875" style="123" customWidth="1"/>
    <col min="10252" max="10253" width="8.85546875" style="123" customWidth="1"/>
    <col min="10254" max="10260" width="9" style="123"/>
    <col min="10261" max="10262" width="8.140625" style="123" customWidth="1"/>
    <col min="10263" max="10263" width="9" style="123"/>
    <col min="10264" max="10265" width="8.5703125" style="123" customWidth="1"/>
    <col min="10266" max="10266" width="10" style="123" customWidth="1"/>
    <col min="10267" max="10495" width="9" style="123"/>
    <col min="10496" max="10496" width="5.5703125" style="123" customWidth="1"/>
    <col min="10497" max="10497" width="29.85546875" style="123" customWidth="1"/>
    <col min="10498" max="10498" width="10.5703125" style="123" customWidth="1"/>
    <col min="10499" max="10502" width="9.28515625" style="123" customWidth="1"/>
    <col min="10503" max="10503" width="10.28515625" style="123" customWidth="1"/>
    <col min="10504" max="10506" width="9" style="123"/>
    <col min="10507" max="10507" width="9.85546875" style="123" customWidth="1"/>
    <col min="10508" max="10509" width="8.85546875" style="123" customWidth="1"/>
    <col min="10510" max="10516" width="9" style="123"/>
    <col min="10517" max="10518" width="8.140625" style="123" customWidth="1"/>
    <col min="10519" max="10519" width="9" style="123"/>
    <col min="10520" max="10521" width="8.5703125" style="123" customWidth="1"/>
    <col min="10522" max="10522" width="10" style="123" customWidth="1"/>
    <col min="10523" max="10751" width="9" style="123"/>
    <col min="10752" max="10752" width="5.5703125" style="123" customWidth="1"/>
    <col min="10753" max="10753" width="29.85546875" style="123" customWidth="1"/>
    <col min="10754" max="10754" width="10.5703125" style="123" customWidth="1"/>
    <col min="10755" max="10758" width="9.28515625" style="123" customWidth="1"/>
    <col min="10759" max="10759" width="10.28515625" style="123" customWidth="1"/>
    <col min="10760" max="10762" width="9" style="123"/>
    <col min="10763" max="10763" width="9.85546875" style="123" customWidth="1"/>
    <col min="10764" max="10765" width="8.85546875" style="123" customWidth="1"/>
    <col min="10766" max="10772" width="9" style="123"/>
    <col min="10773" max="10774" width="8.140625" style="123" customWidth="1"/>
    <col min="10775" max="10775" width="9" style="123"/>
    <col min="10776" max="10777" width="8.5703125" style="123" customWidth="1"/>
    <col min="10778" max="10778" width="10" style="123" customWidth="1"/>
    <col min="10779" max="11007" width="9" style="123"/>
    <col min="11008" max="11008" width="5.5703125" style="123" customWidth="1"/>
    <col min="11009" max="11009" width="29.85546875" style="123" customWidth="1"/>
    <col min="11010" max="11010" width="10.5703125" style="123" customWidth="1"/>
    <col min="11011" max="11014" width="9.28515625" style="123" customWidth="1"/>
    <col min="11015" max="11015" width="10.28515625" style="123" customWidth="1"/>
    <col min="11016" max="11018" width="9" style="123"/>
    <col min="11019" max="11019" width="9.85546875" style="123" customWidth="1"/>
    <col min="11020" max="11021" width="8.85546875" style="123" customWidth="1"/>
    <col min="11022" max="11028" width="9" style="123"/>
    <col min="11029" max="11030" width="8.140625" style="123" customWidth="1"/>
    <col min="11031" max="11031" width="9" style="123"/>
    <col min="11032" max="11033" width="8.5703125" style="123" customWidth="1"/>
    <col min="11034" max="11034" width="10" style="123" customWidth="1"/>
    <col min="11035" max="11263" width="9" style="123"/>
    <col min="11264" max="11264" width="5.5703125" style="123" customWidth="1"/>
    <col min="11265" max="11265" width="29.85546875" style="123" customWidth="1"/>
    <col min="11266" max="11266" width="10.5703125" style="123" customWidth="1"/>
    <col min="11267" max="11270" width="9.28515625" style="123" customWidth="1"/>
    <col min="11271" max="11271" width="10.28515625" style="123" customWidth="1"/>
    <col min="11272" max="11274" width="9" style="123"/>
    <col min="11275" max="11275" width="9.85546875" style="123" customWidth="1"/>
    <col min="11276" max="11277" width="8.85546875" style="123" customWidth="1"/>
    <col min="11278" max="11284" width="9" style="123"/>
    <col min="11285" max="11286" width="8.140625" style="123" customWidth="1"/>
    <col min="11287" max="11287" width="9" style="123"/>
    <col min="11288" max="11289" width="8.5703125" style="123" customWidth="1"/>
    <col min="11290" max="11290" width="10" style="123" customWidth="1"/>
    <col min="11291" max="11519" width="9" style="123"/>
    <col min="11520" max="11520" width="5.5703125" style="123" customWidth="1"/>
    <col min="11521" max="11521" width="29.85546875" style="123" customWidth="1"/>
    <col min="11522" max="11522" width="10.5703125" style="123" customWidth="1"/>
    <col min="11523" max="11526" width="9.28515625" style="123" customWidth="1"/>
    <col min="11527" max="11527" width="10.28515625" style="123" customWidth="1"/>
    <col min="11528" max="11530" width="9" style="123"/>
    <col min="11531" max="11531" width="9.85546875" style="123" customWidth="1"/>
    <col min="11532" max="11533" width="8.85546875" style="123" customWidth="1"/>
    <col min="11534" max="11540" width="9" style="123"/>
    <col min="11541" max="11542" width="8.140625" style="123" customWidth="1"/>
    <col min="11543" max="11543" width="9" style="123"/>
    <col min="11544" max="11545" width="8.5703125" style="123" customWidth="1"/>
    <col min="11546" max="11546" width="10" style="123" customWidth="1"/>
    <col min="11547" max="11775" width="9" style="123"/>
    <col min="11776" max="11776" width="5.5703125" style="123" customWidth="1"/>
    <col min="11777" max="11777" width="29.85546875" style="123" customWidth="1"/>
    <col min="11778" max="11778" width="10.5703125" style="123" customWidth="1"/>
    <col min="11779" max="11782" width="9.28515625" style="123" customWidth="1"/>
    <col min="11783" max="11783" width="10.28515625" style="123" customWidth="1"/>
    <col min="11784" max="11786" width="9" style="123"/>
    <col min="11787" max="11787" width="9.85546875" style="123" customWidth="1"/>
    <col min="11788" max="11789" width="8.85546875" style="123" customWidth="1"/>
    <col min="11790" max="11796" width="9" style="123"/>
    <col min="11797" max="11798" width="8.140625" style="123" customWidth="1"/>
    <col min="11799" max="11799" width="9" style="123"/>
    <col min="11800" max="11801" width="8.5703125" style="123" customWidth="1"/>
    <col min="11802" max="11802" width="10" style="123" customWidth="1"/>
    <col min="11803" max="12031" width="9" style="123"/>
    <col min="12032" max="12032" width="5.5703125" style="123" customWidth="1"/>
    <col min="12033" max="12033" width="29.85546875" style="123" customWidth="1"/>
    <col min="12034" max="12034" width="10.5703125" style="123" customWidth="1"/>
    <col min="12035" max="12038" width="9.28515625" style="123" customWidth="1"/>
    <col min="12039" max="12039" width="10.28515625" style="123" customWidth="1"/>
    <col min="12040" max="12042" width="9" style="123"/>
    <col min="12043" max="12043" width="9.85546875" style="123" customWidth="1"/>
    <col min="12044" max="12045" width="8.85546875" style="123" customWidth="1"/>
    <col min="12046" max="12052" width="9" style="123"/>
    <col min="12053" max="12054" width="8.140625" style="123" customWidth="1"/>
    <col min="12055" max="12055" width="9" style="123"/>
    <col min="12056" max="12057" width="8.5703125" style="123" customWidth="1"/>
    <col min="12058" max="12058" width="10" style="123" customWidth="1"/>
    <col min="12059" max="12287" width="9" style="123"/>
    <col min="12288" max="12288" width="5.5703125" style="123" customWidth="1"/>
    <col min="12289" max="12289" width="29.85546875" style="123" customWidth="1"/>
    <col min="12290" max="12290" width="10.5703125" style="123" customWidth="1"/>
    <col min="12291" max="12294" width="9.28515625" style="123" customWidth="1"/>
    <col min="12295" max="12295" width="10.28515625" style="123" customWidth="1"/>
    <col min="12296" max="12298" width="9" style="123"/>
    <col min="12299" max="12299" width="9.85546875" style="123" customWidth="1"/>
    <col min="12300" max="12301" width="8.85546875" style="123" customWidth="1"/>
    <col min="12302" max="12308" width="9" style="123"/>
    <col min="12309" max="12310" width="8.140625" style="123" customWidth="1"/>
    <col min="12311" max="12311" width="9" style="123"/>
    <col min="12312" max="12313" width="8.5703125" style="123" customWidth="1"/>
    <col min="12314" max="12314" width="10" style="123" customWidth="1"/>
    <col min="12315" max="12543" width="9" style="123"/>
    <col min="12544" max="12544" width="5.5703125" style="123" customWidth="1"/>
    <col min="12545" max="12545" width="29.85546875" style="123" customWidth="1"/>
    <col min="12546" max="12546" width="10.5703125" style="123" customWidth="1"/>
    <col min="12547" max="12550" width="9.28515625" style="123" customWidth="1"/>
    <col min="12551" max="12551" width="10.28515625" style="123" customWidth="1"/>
    <col min="12552" max="12554" width="9" style="123"/>
    <col min="12555" max="12555" width="9.85546875" style="123" customWidth="1"/>
    <col min="12556" max="12557" width="8.85546875" style="123" customWidth="1"/>
    <col min="12558" max="12564" width="9" style="123"/>
    <col min="12565" max="12566" width="8.140625" style="123" customWidth="1"/>
    <col min="12567" max="12567" width="9" style="123"/>
    <col min="12568" max="12569" width="8.5703125" style="123" customWidth="1"/>
    <col min="12570" max="12570" width="10" style="123" customWidth="1"/>
    <col min="12571" max="12799" width="9" style="123"/>
    <col min="12800" max="12800" width="5.5703125" style="123" customWidth="1"/>
    <col min="12801" max="12801" width="29.85546875" style="123" customWidth="1"/>
    <col min="12802" max="12802" width="10.5703125" style="123" customWidth="1"/>
    <col min="12803" max="12806" width="9.28515625" style="123" customWidth="1"/>
    <col min="12807" max="12807" width="10.28515625" style="123" customWidth="1"/>
    <col min="12808" max="12810" width="9" style="123"/>
    <col min="12811" max="12811" width="9.85546875" style="123" customWidth="1"/>
    <col min="12812" max="12813" width="8.85546875" style="123" customWidth="1"/>
    <col min="12814" max="12820" width="9" style="123"/>
    <col min="12821" max="12822" width="8.140625" style="123" customWidth="1"/>
    <col min="12823" max="12823" width="9" style="123"/>
    <col min="12824" max="12825" width="8.5703125" style="123" customWidth="1"/>
    <col min="12826" max="12826" width="10" style="123" customWidth="1"/>
    <col min="12827" max="13055" width="9" style="123"/>
    <col min="13056" max="13056" width="5.5703125" style="123" customWidth="1"/>
    <col min="13057" max="13057" width="29.85546875" style="123" customWidth="1"/>
    <col min="13058" max="13058" width="10.5703125" style="123" customWidth="1"/>
    <col min="13059" max="13062" width="9.28515625" style="123" customWidth="1"/>
    <col min="13063" max="13063" width="10.28515625" style="123" customWidth="1"/>
    <col min="13064" max="13066" width="9" style="123"/>
    <col min="13067" max="13067" width="9.85546875" style="123" customWidth="1"/>
    <col min="13068" max="13069" width="8.85546875" style="123" customWidth="1"/>
    <col min="13070" max="13076" width="9" style="123"/>
    <col min="13077" max="13078" width="8.140625" style="123" customWidth="1"/>
    <col min="13079" max="13079" width="9" style="123"/>
    <col min="13080" max="13081" width="8.5703125" style="123" customWidth="1"/>
    <col min="13082" max="13082" width="10" style="123" customWidth="1"/>
    <col min="13083" max="13311" width="9" style="123"/>
    <col min="13312" max="13312" width="5.5703125" style="123" customWidth="1"/>
    <col min="13313" max="13313" width="29.85546875" style="123" customWidth="1"/>
    <col min="13314" max="13314" width="10.5703125" style="123" customWidth="1"/>
    <col min="13315" max="13318" width="9.28515625" style="123" customWidth="1"/>
    <col min="13319" max="13319" width="10.28515625" style="123" customWidth="1"/>
    <col min="13320" max="13322" width="9" style="123"/>
    <col min="13323" max="13323" width="9.85546875" style="123" customWidth="1"/>
    <col min="13324" max="13325" width="8.85546875" style="123" customWidth="1"/>
    <col min="13326" max="13332" width="9" style="123"/>
    <col min="13333" max="13334" width="8.140625" style="123" customWidth="1"/>
    <col min="13335" max="13335" width="9" style="123"/>
    <col min="13336" max="13337" width="8.5703125" style="123" customWidth="1"/>
    <col min="13338" max="13338" width="10" style="123" customWidth="1"/>
    <col min="13339" max="13567" width="9" style="123"/>
    <col min="13568" max="13568" width="5.5703125" style="123" customWidth="1"/>
    <col min="13569" max="13569" width="29.85546875" style="123" customWidth="1"/>
    <col min="13570" max="13570" width="10.5703125" style="123" customWidth="1"/>
    <col min="13571" max="13574" width="9.28515625" style="123" customWidth="1"/>
    <col min="13575" max="13575" width="10.28515625" style="123" customWidth="1"/>
    <col min="13576" max="13578" width="9" style="123"/>
    <col min="13579" max="13579" width="9.85546875" style="123" customWidth="1"/>
    <col min="13580" max="13581" width="8.85546875" style="123" customWidth="1"/>
    <col min="13582" max="13588" width="9" style="123"/>
    <col min="13589" max="13590" width="8.140625" style="123" customWidth="1"/>
    <col min="13591" max="13591" width="9" style="123"/>
    <col min="13592" max="13593" width="8.5703125" style="123" customWidth="1"/>
    <col min="13594" max="13594" width="10" style="123" customWidth="1"/>
    <col min="13595" max="13823" width="9" style="123"/>
    <col min="13824" max="13824" width="5.5703125" style="123" customWidth="1"/>
    <col min="13825" max="13825" width="29.85546875" style="123" customWidth="1"/>
    <col min="13826" max="13826" width="10.5703125" style="123" customWidth="1"/>
    <col min="13827" max="13830" width="9.28515625" style="123" customWidth="1"/>
    <col min="13831" max="13831" width="10.28515625" style="123" customWidth="1"/>
    <col min="13832" max="13834" width="9" style="123"/>
    <col min="13835" max="13835" width="9.85546875" style="123" customWidth="1"/>
    <col min="13836" max="13837" width="8.85546875" style="123" customWidth="1"/>
    <col min="13838" max="13844" width="9" style="123"/>
    <col min="13845" max="13846" width="8.140625" style="123" customWidth="1"/>
    <col min="13847" max="13847" width="9" style="123"/>
    <col min="13848" max="13849" width="8.5703125" style="123" customWidth="1"/>
    <col min="13850" max="13850" width="10" style="123" customWidth="1"/>
    <col min="13851" max="14079" width="9" style="123"/>
    <col min="14080" max="14080" width="5.5703125" style="123" customWidth="1"/>
    <col min="14081" max="14081" width="29.85546875" style="123" customWidth="1"/>
    <col min="14082" max="14082" width="10.5703125" style="123" customWidth="1"/>
    <col min="14083" max="14086" width="9.28515625" style="123" customWidth="1"/>
    <col min="14087" max="14087" width="10.28515625" style="123" customWidth="1"/>
    <col min="14088" max="14090" width="9" style="123"/>
    <col min="14091" max="14091" width="9.85546875" style="123" customWidth="1"/>
    <col min="14092" max="14093" width="8.85546875" style="123" customWidth="1"/>
    <col min="14094" max="14100" width="9" style="123"/>
    <col min="14101" max="14102" width="8.140625" style="123" customWidth="1"/>
    <col min="14103" max="14103" width="9" style="123"/>
    <col min="14104" max="14105" width="8.5703125" style="123" customWidth="1"/>
    <col min="14106" max="14106" width="10" style="123" customWidth="1"/>
    <col min="14107" max="14335" width="9" style="123"/>
    <col min="14336" max="14336" width="5.5703125" style="123" customWidth="1"/>
    <col min="14337" max="14337" width="29.85546875" style="123" customWidth="1"/>
    <col min="14338" max="14338" width="10.5703125" style="123" customWidth="1"/>
    <col min="14339" max="14342" width="9.28515625" style="123" customWidth="1"/>
    <col min="14343" max="14343" width="10.28515625" style="123" customWidth="1"/>
    <col min="14344" max="14346" width="9" style="123"/>
    <col min="14347" max="14347" width="9.85546875" style="123" customWidth="1"/>
    <col min="14348" max="14349" width="8.85546875" style="123" customWidth="1"/>
    <col min="14350" max="14356" width="9" style="123"/>
    <col min="14357" max="14358" width="8.140625" style="123" customWidth="1"/>
    <col min="14359" max="14359" width="9" style="123"/>
    <col min="14360" max="14361" width="8.5703125" style="123" customWidth="1"/>
    <col min="14362" max="14362" width="10" style="123" customWidth="1"/>
    <col min="14363" max="14591" width="9" style="123"/>
    <col min="14592" max="14592" width="5.5703125" style="123" customWidth="1"/>
    <col min="14593" max="14593" width="29.85546875" style="123" customWidth="1"/>
    <col min="14594" max="14594" width="10.5703125" style="123" customWidth="1"/>
    <col min="14595" max="14598" width="9.28515625" style="123" customWidth="1"/>
    <col min="14599" max="14599" width="10.28515625" style="123" customWidth="1"/>
    <col min="14600" max="14602" width="9" style="123"/>
    <col min="14603" max="14603" width="9.85546875" style="123" customWidth="1"/>
    <col min="14604" max="14605" width="8.85546875" style="123" customWidth="1"/>
    <col min="14606" max="14612" width="9" style="123"/>
    <col min="14613" max="14614" width="8.140625" style="123" customWidth="1"/>
    <col min="14615" max="14615" width="9" style="123"/>
    <col min="14616" max="14617" width="8.5703125" style="123" customWidth="1"/>
    <col min="14618" max="14618" width="10" style="123" customWidth="1"/>
    <col min="14619" max="14847" width="9" style="123"/>
    <col min="14848" max="14848" width="5.5703125" style="123" customWidth="1"/>
    <col min="14849" max="14849" width="29.85546875" style="123" customWidth="1"/>
    <col min="14850" max="14850" width="10.5703125" style="123" customWidth="1"/>
    <col min="14851" max="14854" width="9.28515625" style="123" customWidth="1"/>
    <col min="14855" max="14855" width="10.28515625" style="123" customWidth="1"/>
    <col min="14856" max="14858" width="9" style="123"/>
    <col min="14859" max="14859" width="9.85546875" style="123" customWidth="1"/>
    <col min="14860" max="14861" width="8.85546875" style="123" customWidth="1"/>
    <col min="14862" max="14868" width="9" style="123"/>
    <col min="14869" max="14870" width="8.140625" style="123" customWidth="1"/>
    <col min="14871" max="14871" width="9" style="123"/>
    <col min="14872" max="14873" width="8.5703125" style="123" customWidth="1"/>
    <col min="14874" max="14874" width="10" style="123" customWidth="1"/>
    <col min="14875" max="15103" width="9" style="123"/>
    <col min="15104" max="15104" width="5.5703125" style="123" customWidth="1"/>
    <col min="15105" max="15105" width="29.85546875" style="123" customWidth="1"/>
    <col min="15106" max="15106" width="10.5703125" style="123" customWidth="1"/>
    <col min="15107" max="15110" width="9.28515625" style="123" customWidth="1"/>
    <col min="15111" max="15111" width="10.28515625" style="123" customWidth="1"/>
    <col min="15112" max="15114" width="9" style="123"/>
    <col min="15115" max="15115" width="9.85546875" style="123" customWidth="1"/>
    <col min="15116" max="15117" width="8.85546875" style="123" customWidth="1"/>
    <col min="15118" max="15124" width="9" style="123"/>
    <col min="15125" max="15126" width="8.140625" style="123" customWidth="1"/>
    <col min="15127" max="15127" width="9" style="123"/>
    <col min="15128" max="15129" width="8.5703125" style="123" customWidth="1"/>
    <col min="15130" max="15130" width="10" style="123" customWidth="1"/>
    <col min="15131" max="15359" width="9" style="123"/>
    <col min="15360" max="15360" width="5.5703125" style="123" customWidth="1"/>
    <col min="15361" max="15361" width="29.85546875" style="123" customWidth="1"/>
    <col min="15362" max="15362" width="10.5703125" style="123" customWidth="1"/>
    <col min="15363" max="15366" width="9.28515625" style="123" customWidth="1"/>
    <col min="15367" max="15367" width="10.28515625" style="123" customWidth="1"/>
    <col min="15368" max="15370" width="9" style="123"/>
    <col min="15371" max="15371" width="9.85546875" style="123" customWidth="1"/>
    <col min="15372" max="15373" width="8.85546875" style="123" customWidth="1"/>
    <col min="15374" max="15380" width="9" style="123"/>
    <col min="15381" max="15382" width="8.140625" style="123" customWidth="1"/>
    <col min="15383" max="15383" width="9" style="123"/>
    <col min="15384" max="15385" width="8.5703125" style="123" customWidth="1"/>
    <col min="15386" max="15386" width="10" style="123" customWidth="1"/>
    <col min="15387" max="15615" width="9" style="123"/>
    <col min="15616" max="15616" width="5.5703125" style="123" customWidth="1"/>
    <col min="15617" max="15617" width="29.85546875" style="123" customWidth="1"/>
    <col min="15618" max="15618" width="10.5703125" style="123" customWidth="1"/>
    <col min="15619" max="15622" width="9.28515625" style="123" customWidth="1"/>
    <col min="15623" max="15623" width="10.28515625" style="123" customWidth="1"/>
    <col min="15624" max="15626" width="9" style="123"/>
    <col min="15627" max="15627" width="9.85546875" style="123" customWidth="1"/>
    <col min="15628" max="15629" width="8.85546875" style="123" customWidth="1"/>
    <col min="15630" max="15636" width="9" style="123"/>
    <col min="15637" max="15638" width="8.140625" style="123" customWidth="1"/>
    <col min="15639" max="15639" width="9" style="123"/>
    <col min="15640" max="15641" width="8.5703125" style="123" customWidth="1"/>
    <col min="15642" max="15642" width="10" style="123" customWidth="1"/>
    <col min="15643" max="15871" width="9" style="123"/>
    <col min="15872" max="15872" width="5.5703125" style="123" customWidth="1"/>
    <col min="15873" max="15873" width="29.85546875" style="123" customWidth="1"/>
    <col min="15874" max="15874" width="10.5703125" style="123" customWidth="1"/>
    <col min="15875" max="15878" width="9.28515625" style="123" customWidth="1"/>
    <col min="15879" max="15879" width="10.28515625" style="123" customWidth="1"/>
    <col min="15880" max="15882" width="9" style="123"/>
    <col min="15883" max="15883" width="9.85546875" style="123" customWidth="1"/>
    <col min="15884" max="15885" width="8.85546875" style="123" customWidth="1"/>
    <col min="15886" max="15892" width="9" style="123"/>
    <col min="15893" max="15894" width="8.140625" style="123" customWidth="1"/>
    <col min="15895" max="15895" width="9" style="123"/>
    <col min="15896" max="15897" width="8.5703125" style="123" customWidth="1"/>
    <col min="15898" max="15898" width="10" style="123" customWidth="1"/>
    <col min="15899" max="16127" width="9" style="123"/>
    <col min="16128" max="16128" width="5.5703125" style="123" customWidth="1"/>
    <col min="16129" max="16129" width="29.85546875" style="123" customWidth="1"/>
    <col min="16130" max="16130" width="10.5703125" style="123" customWidth="1"/>
    <col min="16131" max="16134" width="9.28515625" style="123" customWidth="1"/>
    <col min="16135" max="16135" width="10.28515625" style="123" customWidth="1"/>
    <col min="16136" max="16138" width="9" style="123"/>
    <col min="16139" max="16139" width="9.85546875" style="123" customWidth="1"/>
    <col min="16140" max="16141" width="8.85546875" style="123" customWidth="1"/>
    <col min="16142" max="16148" width="9" style="123"/>
    <col min="16149" max="16150" width="8.140625" style="123" customWidth="1"/>
    <col min="16151" max="16151" width="9" style="123"/>
    <col min="16152" max="16153" width="8.5703125" style="123" customWidth="1"/>
    <col min="16154" max="16154" width="10" style="123" customWidth="1"/>
    <col min="16155" max="16384" width="9" style="123"/>
  </cols>
  <sheetData>
    <row r="1" spans="1:29" s="125" customFormat="1" ht="15.75" x14ac:dyDescent="0.25">
      <c r="B1" s="125" t="s">
        <v>209</v>
      </c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  <c r="S1" s="126"/>
      <c r="T1" s="126"/>
      <c r="U1" s="127"/>
      <c r="V1" s="127"/>
      <c r="W1" s="292"/>
      <c r="X1" s="292"/>
      <c r="Y1" s="292"/>
      <c r="Z1" s="127"/>
      <c r="AA1" s="127"/>
      <c r="AB1" s="127"/>
    </row>
    <row r="2" spans="1:29" s="128" customFormat="1" ht="20.25" x14ac:dyDescent="0.25">
      <c r="A2" s="293" t="str">
        <f>'B2-TWTN'!A2:W2</f>
        <v>DỰ ÁN ĐANG TRIỂN KHAI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</row>
    <row r="3" spans="1:29" s="234" customFormat="1" ht="20.25" x14ac:dyDescent="0.25">
      <c r="A3" s="294" t="str">
        <f>'B2-TWTN'!A3:W3</f>
        <v xml:space="preserve">(Theo Quyết định số: 2796/QĐ-UBND ngày 19 tháng 12 năm 2023 của UBND tỉnh Vĩnh Phúc) </v>
      </c>
      <c r="B3" s="294"/>
      <c r="C3" s="294"/>
      <c r="D3" s="294"/>
      <c r="E3" s="294"/>
      <c r="F3" s="294"/>
      <c r="G3" s="294"/>
      <c r="H3" s="294"/>
      <c r="I3" s="294"/>
      <c r="J3" s="294"/>
      <c r="K3" s="294"/>
      <c r="L3" s="294"/>
      <c r="M3" s="294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294"/>
      <c r="Y3" s="294"/>
      <c r="Z3" s="294"/>
      <c r="AA3" s="294"/>
      <c r="AB3" s="294"/>
    </row>
    <row r="4" spans="1:29" s="129" customFormat="1" ht="15.75" x14ac:dyDescent="0.25"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295" t="e">
        <f>#REF!</f>
        <v>#REF!</v>
      </c>
      <c r="AA4" s="295"/>
      <c r="AB4" s="295"/>
    </row>
    <row r="5" spans="1:29" s="131" customFormat="1" x14ac:dyDescent="0.25">
      <c r="A5" s="291" t="s">
        <v>1</v>
      </c>
      <c r="B5" s="291" t="s">
        <v>8</v>
      </c>
      <c r="C5" s="296" t="s">
        <v>39</v>
      </c>
      <c r="D5" s="291" t="s">
        <v>40</v>
      </c>
      <c r="E5" s="296" t="s">
        <v>11</v>
      </c>
      <c r="F5" s="296" t="s">
        <v>12</v>
      </c>
      <c r="G5" s="296" t="s">
        <v>13</v>
      </c>
      <c r="H5" s="291" t="s">
        <v>74</v>
      </c>
      <c r="I5" s="291"/>
      <c r="J5" s="291"/>
      <c r="K5" s="291"/>
      <c r="L5" s="291" t="s">
        <v>42</v>
      </c>
      <c r="M5" s="291"/>
      <c r="N5" s="291"/>
      <c r="O5" s="291" t="s">
        <v>75</v>
      </c>
      <c r="P5" s="291"/>
      <c r="Q5" s="291"/>
      <c r="R5" s="291" t="s">
        <v>44</v>
      </c>
      <c r="S5" s="291"/>
      <c r="T5" s="291"/>
      <c r="U5" s="291" t="s">
        <v>17</v>
      </c>
      <c r="V5" s="291"/>
      <c r="W5" s="291"/>
      <c r="X5" s="291" t="s">
        <v>45</v>
      </c>
      <c r="Y5" s="291"/>
      <c r="Z5" s="291"/>
      <c r="AA5" s="291" t="s">
        <v>19</v>
      </c>
      <c r="AB5" s="291" t="s">
        <v>2</v>
      </c>
    </row>
    <row r="6" spans="1:29" s="131" customFormat="1" ht="36" customHeight="1" x14ac:dyDescent="0.25">
      <c r="A6" s="291"/>
      <c r="B6" s="291"/>
      <c r="C6" s="297"/>
      <c r="D6" s="291"/>
      <c r="E6" s="297"/>
      <c r="F6" s="297"/>
      <c r="G6" s="297"/>
      <c r="H6" s="291" t="s">
        <v>46</v>
      </c>
      <c r="I6" s="291" t="s">
        <v>76</v>
      </c>
      <c r="J6" s="291"/>
      <c r="K6" s="291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1"/>
    </row>
    <row r="7" spans="1:29" s="131" customFormat="1" x14ac:dyDescent="0.25">
      <c r="A7" s="291"/>
      <c r="B7" s="291"/>
      <c r="C7" s="297"/>
      <c r="D7" s="291"/>
      <c r="E7" s="297"/>
      <c r="F7" s="297"/>
      <c r="G7" s="297"/>
      <c r="H7" s="291"/>
      <c r="I7" s="291" t="s">
        <v>22</v>
      </c>
      <c r="J7" s="291" t="s">
        <v>48</v>
      </c>
      <c r="K7" s="291"/>
      <c r="L7" s="291" t="s">
        <v>22</v>
      </c>
      <c r="M7" s="291" t="s">
        <v>77</v>
      </c>
      <c r="N7" s="291"/>
      <c r="O7" s="291" t="s">
        <v>22</v>
      </c>
      <c r="P7" s="291" t="s">
        <v>77</v>
      </c>
      <c r="Q7" s="291"/>
      <c r="R7" s="291" t="s">
        <v>22</v>
      </c>
      <c r="S7" s="291" t="s">
        <v>77</v>
      </c>
      <c r="T7" s="291"/>
      <c r="U7" s="291" t="s">
        <v>22</v>
      </c>
      <c r="V7" s="291" t="s">
        <v>77</v>
      </c>
      <c r="W7" s="291"/>
      <c r="X7" s="291" t="s">
        <v>22</v>
      </c>
      <c r="Y7" s="291" t="s">
        <v>77</v>
      </c>
      <c r="Z7" s="291"/>
      <c r="AA7" s="291"/>
      <c r="AB7" s="291"/>
    </row>
    <row r="8" spans="1:29" s="131" customFormat="1" x14ac:dyDescent="0.25">
      <c r="A8" s="291"/>
      <c r="B8" s="291"/>
      <c r="C8" s="297"/>
      <c r="D8" s="291"/>
      <c r="E8" s="297"/>
      <c r="F8" s="297"/>
      <c r="G8" s="297"/>
      <c r="H8" s="291"/>
      <c r="I8" s="291"/>
      <c r="J8" s="279" t="s">
        <v>78</v>
      </c>
      <c r="K8" s="291" t="s">
        <v>79</v>
      </c>
      <c r="L8" s="291"/>
      <c r="M8" s="291" t="s">
        <v>80</v>
      </c>
      <c r="N8" s="291" t="s">
        <v>79</v>
      </c>
      <c r="O8" s="291"/>
      <c r="P8" s="279" t="s">
        <v>78</v>
      </c>
      <c r="Q8" s="291" t="s">
        <v>79</v>
      </c>
      <c r="R8" s="291"/>
      <c r="S8" s="291" t="s">
        <v>80</v>
      </c>
      <c r="T8" s="291" t="s">
        <v>79</v>
      </c>
      <c r="U8" s="291"/>
      <c r="V8" s="279" t="s">
        <v>78</v>
      </c>
      <c r="W8" s="291" t="s">
        <v>79</v>
      </c>
      <c r="X8" s="291"/>
      <c r="Y8" s="285" t="s">
        <v>140</v>
      </c>
      <c r="Z8" s="291" t="s">
        <v>79</v>
      </c>
      <c r="AA8" s="291"/>
      <c r="AB8" s="291"/>
    </row>
    <row r="9" spans="1:29" s="131" customFormat="1" ht="87" customHeight="1" x14ac:dyDescent="0.25">
      <c r="A9" s="291"/>
      <c r="B9" s="291"/>
      <c r="C9" s="298"/>
      <c r="D9" s="291"/>
      <c r="E9" s="298"/>
      <c r="F9" s="298"/>
      <c r="G9" s="298"/>
      <c r="H9" s="291"/>
      <c r="I9" s="291"/>
      <c r="J9" s="277"/>
      <c r="K9" s="291"/>
      <c r="L9" s="291"/>
      <c r="M9" s="291"/>
      <c r="N9" s="291"/>
      <c r="O9" s="291"/>
      <c r="P9" s="277"/>
      <c r="Q9" s="291"/>
      <c r="R9" s="291"/>
      <c r="S9" s="291"/>
      <c r="T9" s="291"/>
      <c r="U9" s="291"/>
      <c r="V9" s="277"/>
      <c r="W9" s="291"/>
      <c r="X9" s="291"/>
      <c r="Y9" s="278"/>
      <c r="Z9" s="291"/>
      <c r="AA9" s="291"/>
      <c r="AB9" s="291"/>
    </row>
    <row r="10" spans="1:29" s="132" customFormat="1" ht="17.25" x14ac:dyDescent="0.25">
      <c r="A10" s="133" t="s">
        <v>85</v>
      </c>
      <c r="B10" s="134" t="s">
        <v>30</v>
      </c>
      <c r="C10" s="135"/>
      <c r="D10" s="135"/>
      <c r="E10" s="135"/>
      <c r="F10" s="135"/>
      <c r="G10" s="135"/>
      <c r="H10" s="136"/>
      <c r="I10" s="137">
        <f t="shared" ref="I10:Z10" si="0">I11</f>
        <v>6174.12</v>
      </c>
      <c r="J10" s="137">
        <f t="shared" si="0"/>
        <v>6174.12</v>
      </c>
      <c r="K10" s="137">
        <f t="shared" si="0"/>
        <v>0</v>
      </c>
      <c r="L10" s="137">
        <f t="shared" si="0"/>
        <v>2000</v>
      </c>
      <c r="M10" s="137">
        <f t="shared" si="0"/>
        <v>2000</v>
      </c>
      <c r="N10" s="137">
        <f t="shared" si="0"/>
        <v>0</v>
      </c>
      <c r="O10" s="137">
        <f t="shared" si="0"/>
        <v>6174.12</v>
      </c>
      <c r="P10" s="137">
        <f t="shared" si="0"/>
        <v>6174.12</v>
      </c>
      <c r="Q10" s="137">
        <f t="shared" si="0"/>
        <v>0</v>
      </c>
      <c r="R10" s="137">
        <f t="shared" si="0"/>
        <v>2000</v>
      </c>
      <c r="S10" s="137">
        <f t="shared" si="0"/>
        <v>2000</v>
      </c>
      <c r="T10" s="137">
        <f t="shared" si="0"/>
        <v>0</v>
      </c>
      <c r="U10" s="137">
        <f t="shared" si="0"/>
        <v>2000</v>
      </c>
      <c r="V10" s="137">
        <f t="shared" si="0"/>
        <v>2000</v>
      </c>
      <c r="W10" s="137">
        <f t="shared" si="0"/>
        <v>0</v>
      </c>
      <c r="X10" s="137">
        <f t="shared" si="0"/>
        <v>3000</v>
      </c>
      <c r="Y10" s="137">
        <f t="shared" si="0"/>
        <v>3000</v>
      </c>
      <c r="Z10" s="137">
        <f t="shared" si="0"/>
        <v>0</v>
      </c>
      <c r="AA10" s="135"/>
      <c r="AB10" s="135"/>
    </row>
    <row r="11" spans="1:29" s="124" customFormat="1" ht="59.25" customHeight="1" x14ac:dyDescent="0.25">
      <c r="A11" s="146">
        <v>1</v>
      </c>
      <c r="B11" s="147" t="s">
        <v>212</v>
      </c>
      <c r="C11" s="148" t="s">
        <v>62</v>
      </c>
      <c r="D11" s="149" t="s">
        <v>203</v>
      </c>
      <c r="E11" s="146" t="s">
        <v>213</v>
      </c>
      <c r="F11" s="146">
        <v>251</v>
      </c>
      <c r="G11" s="146" t="s">
        <v>206</v>
      </c>
      <c r="H11" s="150" t="s">
        <v>214</v>
      </c>
      <c r="I11" s="151">
        <f>J11</f>
        <v>6174.12</v>
      </c>
      <c r="J11" s="152">
        <v>6174.12</v>
      </c>
      <c r="K11" s="152"/>
      <c r="L11" s="152">
        <v>2000</v>
      </c>
      <c r="M11" s="152">
        <v>2000</v>
      </c>
      <c r="N11" s="152"/>
      <c r="O11" s="151">
        <f>P11</f>
        <v>6174.12</v>
      </c>
      <c r="P11" s="151">
        <f>J11</f>
        <v>6174.12</v>
      </c>
      <c r="Q11" s="151"/>
      <c r="R11" s="152">
        <f>S11</f>
        <v>2000</v>
      </c>
      <c r="S11" s="152">
        <v>2000</v>
      </c>
      <c r="T11" s="152"/>
      <c r="U11" s="151">
        <f>V11</f>
        <v>2000</v>
      </c>
      <c r="V11" s="151">
        <f>S11</f>
        <v>2000</v>
      </c>
      <c r="W11" s="151"/>
      <c r="X11" s="151">
        <f>Y11</f>
        <v>3000</v>
      </c>
      <c r="Y11" s="151">
        <v>3000</v>
      </c>
      <c r="Z11" s="151"/>
      <c r="AA11" s="146" t="s">
        <v>211</v>
      </c>
      <c r="AB11" s="153"/>
      <c r="AC11" s="156"/>
    </row>
  </sheetData>
  <mergeCells count="45">
    <mergeCell ref="W1:Y1"/>
    <mergeCell ref="A2:AB2"/>
    <mergeCell ref="A3:AB3"/>
    <mergeCell ref="Z4:AB4"/>
    <mergeCell ref="A5:A9"/>
    <mergeCell ref="B5:B9"/>
    <mergeCell ref="C5:C9"/>
    <mergeCell ref="D5:D9"/>
    <mergeCell ref="E5:E9"/>
    <mergeCell ref="F5:F9"/>
    <mergeCell ref="G5:G9"/>
    <mergeCell ref="H5:K5"/>
    <mergeCell ref="L5:N6"/>
    <mergeCell ref="O5:Q6"/>
    <mergeCell ref="R5:T6"/>
    <mergeCell ref="X5:Z6"/>
    <mergeCell ref="AA5:AA9"/>
    <mergeCell ref="AB5:AB9"/>
    <mergeCell ref="U5:W6"/>
    <mergeCell ref="H6:H9"/>
    <mergeCell ref="I6:K6"/>
    <mergeCell ref="P7:Q7"/>
    <mergeCell ref="Y7:Z7"/>
    <mergeCell ref="X7:X9"/>
    <mergeCell ref="I7:I9"/>
    <mergeCell ref="L7:L9"/>
    <mergeCell ref="O7:O9"/>
    <mergeCell ref="U7:U9"/>
    <mergeCell ref="R7:R9"/>
    <mergeCell ref="J7:K7"/>
    <mergeCell ref="M7:N7"/>
    <mergeCell ref="V7:W7"/>
    <mergeCell ref="Z8:Z9"/>
    <mergeCell ref="K8:K9"/>
    <mergeCell ref="M8:M9"/>
    <mergeCell ref="N8:N9"/>
    <mergeCell ref="Q8:Q9"/>
    <mergeCell ref="S8:S9"/>
    <mergeCell ref="T8:T9"/>
    <mergeCell ref="W8:W9"/>
    <mergeCell ref="J8:J9"/>
    <mergeCell ref="P8:P9"/>
    <mergeCell ref="V8:V9"/>
    <mergeCell ref="Y8:Y9"/>
    <mergeCell ref="S7:T7"/>
  </mergeCells>
  <printOptions horizontalCentered="1"/>
  <pageMargins left="0.2" right="0.2" top="0.34" bottom="0.35" header="0.3" footer="0.5"/>
  <pageSetup paperSize="9" scale="58" fitToHeight="0" orientation="landscape" blackAndWhite="1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D39"/>
  <sheetViews>
    <sheetView view="pageBreakPreview" zoomScale="70" zoomScaleNormal="70" zoomScaleSheetLayoutView="70" workbookViewId="0">
      <pane xSplit="6" ySplit="8" topLeftCell="G9" activePane="bottomRight" state="frozen"/>
      <selection activeCell="O15" sqref="O15"/>
      <selection pane="topRight" activeCell="O15" sqref="O15"/>
      <selection pane="bottomLeft" activeCell="O15" sqref="O15"/>
      <selection pane="bottomRight" activeCell="AA12" sqref="AA12:AA58"/>
    </sheetView>
    <sheetView topLeftCell="A7" workbookViewId="1">
      <selection activeCell="A4" sqref="A4"/>
    </sheetView>
  </sheetViews>
  <sheetFormatPr defaultRowHeight="18.75" x14ac:dyDescent="0.25"/>
  <cols>
    <col min="1" max="1" width="4.85546875" style="2" customWidth="1"/>
    <col min="2" max="2" width="64.5703125" style="1" customWidth="1"/>
    <col min="3" max="3" width="10.42578125" style="2" customWidth="1"/>
    <col min="4" max="4" width="9.140625" style="2" customWidth="1"/>
    <col min="5" max="5" width="10.28515625" style="2" customWidth="1"/>
    <col min="6" max="6" width="9.42578125" style="2" customWidth="1"/>
    <col min="7" max="7" width="9.42578125" style="2" bestFit="1" customWidth="1"/>
    <col min="8" max="8" width="12.42578125" style="2" customWidth="1"/>
    <col min="9" max="10" width="13.85546875" style="2" bestFit="1" customWidth="1"/>
    <col min="11" max="11" width="11.42578125" style="2" bestFit="1" customWidth="1"/>
    <col min="12" max="12" width="14.140625" style="2" hidden="1" customWidth="1"/>
    <col min="13" max="13" width="13.85546875" style="2" hidden="1" customWidth="1"/>
    <col min="14" max="14" width="10.5703125" style="2" hidden="1" customWidth="1"/>
    <col min="15" max="16" width="11.42578125" style="2" bestFit="1" customWidth="1"/>
    <col min="17" max="17" width="13.5703125" style="2" customWidth="1"/>
    <col min="18" max="19" width="12.42578125" style="2" hidden="1" customWidth="1"/>
    <col min="20" max="20" width="10.5703125" style="2" hidden="1" customWidth="1"/>
    <col min="21" max="22" width="12.42578125" style="2" bestFit="1" customWidth="1"/>
    <col min="23" max="23" width="11.85546875" style="2" customWidth="1"/>
    <col min="24" max="25" width="15.140625" style="2" bestFit="1" customWidth="1"/>
    <col min="26" max="26" width="9.5703125" style="2" bestFit="1" customWidth="1"/>
    <col min="27" max="27" width="18.85546875" style="2" customWidth="1"/>
    <col min="28" max="28" width="14" style="2" customWidth="1"/>
    <col min="29" max="29" width="41.85546875" style="1" customWidth="1"/>
    <col min="30" max="30" width="12.28515625" style="1" bestFit="1" customWidth="1"/>
    <col min="31" max="16384" width="9.140625" style="1"/>
  </cols>
  <sheetData>
    <row r="1" spans="1:28" s="3" customFormat="1" ht="15.75" customHeight="1" x14ac:dyDescent="0.25">
      <c r="B1" s="3" t="s">
        <v>215</v>
      </c>
    </row>
    <row r="2" spans="1:28" s="5" customFormat="1" ht="25.5" customHeight="1" x14ac:dyDescent="0.25">
      <c r="A2" s="252" t="str">
        <f>'B2-TWTN'!A2:W2</f>
        <v>DỰ ÁN ĐANG TRIỂN KHAI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</row>
    <row r="3" spans="1:28" s="236" customFormat="1" ht="20.25" x14ac:dyDescent="0.25">
      <c r="A3" s="254" t="str">
        <f>'B2-TWTN'!A3:W3</f>
        <v xml:space="preserve">(Theo Quyết định số: 2796/QĐ-UBND ngày 19 tháng 12 năm 2023 của UBND tỉnh Vĩnh Phúc) 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  <c r="X3" s="254"/>
      <c r="Y3" s="254"/>
      <c r="Z3" s="254"/>
      <c r="AA3" s="254"/>
      <c r="AB3" s="254"/>
    </row>
    <row r="4" spans="1:28" s="157" customFormat="1" ht="18.75" customHeight="1" x14ac:dyDescent="0.25">
      <c r="A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9"/>
      <c r="Y4" s="159"/>
      <c r="Z4" s="159"/>
      <c r="AA4" s="160" t="s">
        <v>38</v>
      </c>
      <c r="AB4" s="159"/>
    </row>
    <row r="5" spans="1:28" x14ac:dyDescent="0.25">
      <c r="A5" s="272" t="s">
        <v>1</v>
      </c>
      <c r="B5" s="272" t="s">
        <v>8</v>
      </c>
      <c r="C5" s="272" t="s">
        <v>39</v>
      </c>
      <c r="D5" s="272" t="s">
        <v>216</v>
      </c>
      <c r="E5" s="272" t="s">
        <v>11</v>
      </c>
      <c r="F5" s="272" t="s">
        <v>12</v>
      </c>
      <c r="G5" s="272" t="s">
        <v>13</v>
      </c>
      <c r="H5" s="272" t="s">
        <v>74</v>
      </c>
      <c r="I5" s="272"/>
      <c r="J5" s="272"/>
      <c r="K5" s="272"/>
      <c r="L5" s="272" t="s">
        <v>42</v>
      </c>
      <c r="M5" s="272"/>
      <c r="N5" s="272"/>
      <c r="O5" s="272" t="s">
        <v>75</v>
      </c>
      <c r="P5" s="272"/>
      <c r="Q5" s="272"/>
      <c r="R5" s="272" t="s">
        <v>44</v>
      </c>
      <c r="S5" s="272"/>
      <c r="T5" s="272"/>
      <c r="U5" s="272" t="s">
        <v>17</v>
      </c>
      <c r="V5" s="272"/>
      <c r="W5" s="272"/>
      <c r="X5" s="272" t="s">
        <v>45</v>
      </c>
      <c r="Y5" s="272"/>
      <c r="Z5" s="272"/>
      <c r="AA5" s="272" t="s">
        <v>19</v>
      </c>
      <c r="AB5" s="272" t="s">
        <v>2</v>
      </c>
    </row>
    <row r="6" spans="1:28" x14ac:dyDescent="0.25">
      <c r="A6" s="272"/>
      <c r="B6" s="272"/>
      <c r="C6" s="272"/>
      <c r="D6" s="272"/>
      <c r="E6" s="272"/>
      <c r="F6" s="272"/>
      <c r="G6" s="272"/>
      <c r="H6" s="272" t="s">
        <v>46</v>
      </c>
      <c r="I6" s="272" t="s">
        <v>76</v>
      </c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  <c r="AA6" s="272"/>
      <c r="AB6" s="272"/>
    </row>
    <row r="7" spans="1:28" x14ac:dyDescent="0.25">
      <c r="A7" s="272"/>
      <c r="B7" s="272"/>
      <c r="C7" s="272"/>
      <c r="D7" s="272"/>
      <c r="E7" s="272"/>
      <c r="F7" s="272"/>
      <c r="G7" s="272"/>
      <c r="H7" s="272"/>
      <c r="I7" s="272" t="s">
        <v>22</v>
      </c>
      <c r="J7" s="272" t="s">
        <v>48</v>
      </c>
      <c r="K7" s="272"/>
      <c r="L7" s="272" t="s">
        <v>22</v>
      </c>
      <c r="M7" s="237" t="s">
        <v>77</v>
      </c>
      <c r="N7" s="237"/>
      <c r="O7" s="272" t="s">
        <v>22</v>
      </c>
      <c r="P7" s="272" t="s">
        <v>77</v>
      </c>
      <c r="Q7" s="272"/>
      <c r="R7" s="299" t="s">
        <v>22</v>
      </c>
      <c r="S7" s="272" t="s">
        <v>77</v>
      </c>
      <c r="T7" s="272"/>
      <c r="U7" s="272" t="s">
        <v>22</v>
      </c>
      <c r="V7" s="272" t="s">
        <v>77</v>
      </c>
      <c r="W7" s="272"/>
      <c r="X7" s="272" t="s">
        <v>22</v>
      </c>
      <c r="Y7" s="272" t="s">
        <v>77</v>
      </c>
      <c r="Z7" s="272"/>
      <c r="AA7" s="272"/>
      <c r="AB7" s="272"/>
    </row>
    <row r="8" spans="1:28" ht="70.5" customHeight="1" x14ac:dyDescent="0.25">
      <c r="A8" s="272"/>
      <c r="B8" s="272"/>
      <c r="C8" s="272"/>
      <c r="D8" s="272"/>
      <c r="E8" s="272"/>
      <c r="F8" s="272"/>
      <c r="G8" s="272"/>
      <c r="H8" s="272"/>
      <c r="I8" s="272"/>
      <c r="J8" s="237" t="s">
        <v>78</v>
      </c>
      <c r="K8" s="237" t="s">
        <v>79</v>
      </c>
      <c r="L8" s="272"/>
      <c r="M8" s="237" t="s">
        <v>80</v>
      </c>
      <c r="N8" s="237" t="s">
        <v>79</v>
      </c>
      <c r="O8" s="272"/>
      <c r="P8" s="237" t="s">
        <v>78</v>
      </c>
      <c r="Q8" s="237" t="s">
        <v>79</v>
      </c>
      <c r="R8" s="300"/>
      <c r="S8" s="237" t="s">
        <v>80</v>
      </c>
      <c r="T8" s="237" t="s">
        <v>79</v>
      </c>
      <c r="U8" s="272"/>
      <c r="V8" s="237" t="s">
        <v>78</v>
      </c>
      <c r="W8" s="237" t="s">
        <v>79</v>
      </c>
      <c r="X8" s="272"/>
      <c r="Y8" s="237" t="s">
        <v>140</v>
      </c>
      <c r="Z8" s="237" t="s">
        <v>79</v>
      </c>
      <c r="AA8" s="272"/>
      <c r="AB8" s="272"/>
    </row>
    <row r="9" spans="1:28" s="11" customFormat="1" x14ac:dyDescent="0.25">
      <c r="A9" s="17" t="s">
        <v>4</v>
      </c>
      <c r="B9" s="17" t="s">
        <v>217</v>
      </c>
      <c r="C9" s="17"/>
      <c r="D9" s="17"/>
      <c r="E9" s="17"/>
      <c r="F9" s="17"/>
      <c r="G9" s="17"/>
      <c r="H9" s="17"/>
      <c r="I9" s="18">
        <f>I10</f>
        <v>77661.819000000003</v>
      </c>
      <c r="J9" s="18">
        <f>J10</f>
        <v>77661.819000000003</v>
      </c>
      <c r="K9" s="18">
        <f>K10</f>
        <v>0</v>
      </c>
      <c r="L9" s="18" t="e">
        <f>#REF!+#REF!+L10</f>
        <v>#REF!</v>
      </c>
      <c r="M9" s="18" t="e">
        <f>#REF!+#REF!+M10</f>
        <v>#REF!</v>
      </c>
      <c r="N9" s="18" t="e">
        <f>#REF!+#REF!+N10</f>
        <v>#REF!</v>
      </c>
      <c r="O9" s="18">
        <f>O10</f>
        <v>80942</v>
      </c>
      <c r="P9" s="18">
        <f>P10</f>
        <v>80942</v>
      </c>
      <c r="Q9" s="18">
        <f>Q10</f>
        <v>0</v>
      </c>
      <c r="R9" s="18" t="e">
        <f>#REF!+#REF!+R10</f>
        <v>#REF!</v>
      </c>
      <c r="S9" s="18" t="e">
        <f>#REF!+#REF!+S10</f>
        <v>#REF!</v>
      </c>
      <c r="T9" s="18" t="e">
        <f>#REF!+#REF!+T10</f>
        <v>#REF!</v>
      </c>
      <c r="U9" s="18">
        <f t="shared" ref="U9:Z9" si="0">U10</f>
        <v>48500</v>
      </c>
      <c r="V9" s="18">
        <f t="shared" si="0"/>
        <v>48500</v>
      </c>
      <c r="W9" s="18">
        <f t="shared" si="0"/>
        <v>0</v>
      </c>
      <c r="X9" s="18">
        <f t="shared" si="0"/>
        <v>16400</v>
      </c>
      <c r="Y9" s="18">
        <f t="shared" si="0"/>
        <v>16400</v>
      </c>
      <c r="Z9" s="18">
        <f t="shared" si="0"/>
        <v>0</v>
      </c>
      <c r="AA9" s="17"/>
      <c r="AB9" s="17"/>
    </row>
    <row r="10" spans="1:28" s="19" customFormat="1" ht="19.5" x14ac:dyDescent="0.25">
      <c r="A10" s="20"/>
      <c r="B10" s="20" t="s">
        <v>110</v>
      </c>
      <c r="C10" s="20"/>
      <c r="D10" s="20"/>
      <c r="E10" s="20"/>
      <c r="F10" s="20"/>
      <c r="G10" s="20"/>
      <c r="H10" s="162"/>
      <c r="I10" s="21">
        <f t="shared" ref="I10:Z10" si="1">SUM(I11:I16)</f>
        <v>77661.819000000003</v>
      </c>
      <c r="J10" s="21">
        <f t="shared" si="1"/>
        <v>77661.819000000003</v>
      </c>
      <c r="K10" s="21">
        <f t="shared" si="1"/>
        <v>0</v>
      </c>
      <c r="L10" s="21">
        <f t="shared" si="1"/>
        <v>57400</v>
      </c>
      <c r="M10" s="21">
        <f t="shared" si="1"/>
        <v>57400</v>
      </c>
      <c r="N10" s="21">
        <f t="shared" si="1"/>
        <v>0</v>
      </c>
      <c r="O10" s="21">
        <f t="shared" si="1"/>
        <v>80942</v>
      </c>
      <c r="P10" s="21">
        <f t="shared" si="1"/>
        <v>80942</v>
      </c>
      <c r="Q10" s="21">
        <f t="shared" si="1"/>
        <v>0</v>
      </c>
      <c r="R10" s="21">
        <f t="shared" si="1"/>
        <v>48500</v>
      </c>
      <c r="S10" s="21">
        <f t="shared" si="1"/>
        <v>48500</v>
      </c>
      <c r="T10" s="21">
        <f t="shared" si="1"/>
        <v>0</v>
      </c>
      <c r="U10" s="21">
        <f t="shared" si="1"/>
        <v>48500</v>
      </c>
      <c r="V10" s="21">
        <f t="shared" si="1"/>
        <v>48500</v>
      </c>
      <c r="W10" s="21">
        <f t="shared" si="1"/>
        <v>0</v>
      </c>
      <c r="X10" s="21">
        <f t="shared" si="1"/>
        <v>16400</v>
      </c>
      <c r="Y10" s="21">
        <f t="shared" si="1"/>
        <v>16400</v>
      </c>
      <c r="Z10" s="21">
        <f t="shared" si="1"/>
        <v>0</v>
      </c>
      <c r="AA10" s="20"/>
      <c r="AB10" s="20"/>
    </row>
    <row r="11" spans="1:28" ht="47.25" x14ac:dyDescent="0.25">
      <c r="A11" s="56">
        <v>1</v>
      </c>
      <c r="B11" s="161" t="s">
        <v>220</v>
      </c>
      <c r="C11" s="56" t="s">
        <v>68</v>
      </c>
      <c r="D11" s="56" t="s">
        <v>218</v>
      </c>
      <c r="E11" s="56">
        <v>8016942</v>
      </c>
      <c r="F11" s="56" t="s">
        <v>221</v>
      </c>
      <c r="G11" s="56" t="s">
        <v>143</v>
      </c>
      <c r="H11" s="43" t="s">
        <v>222</v>
      </c>
      <c r="I11" s="54">
        <v>9653.0669999999991</v>
      </c>
      <c r="J11" s="54">
        <v>9653.0669999999991</v>
      </c>
      <c r="K11" s="54"/>
      <c r="L11" s="54">
        <v>5000</v>
      </c>
      <c r="M11" s="54">
        <v>5000</v>
      </c>
      <c r="N11" s="54"/>
      <c r="O11" s="54">
        <v>11500</v>
      </c>
      <c r="P11" s="54">
        <v>11500</v>
      </c>
      <c r="Q11" s="54"/>
      <c r="R11" s="54">
        <v>5000</v>
      </c>
      <c r="S11" s="54">
        <v>5000</v>
      </c>
      <c r="T11" s="54"/>
      <c r="U11" s="54">
        <v>5000</v>
      </c>
      <c r="V11" s="54">
        <v>5000</v>
      </c>
      <c r="W11" s="54"/>
      <c r="X11" s="54">
        <v>3500</v>
      </c>
      <c r="Y11" s="54">
        <v>3500</v>
      </c>
      <c r="Z11" s="54"/>
      <c r="AA11" s="56" t="s">
        <v>223</v>
      </c>
      <c r="AB11" s="56"/>
    </row>
    <row r="12" spans="1:28" ht="47.25" x14ac:dyDescent="0.25">
      <c r="A12" s="56">
        <v>2</v>
      </c>
      <c r="B12" s="161" t="s">
        <v>224</v>
      </c>
      <c r="C12" s="56" t="s">
        <v>68</v>
      </c>
      <c r="D12" s="56" t="s">
        <v>218</v>
      </c>
      <c r="E12" s="56">
        <v>8017346</v>
      </c>
      <c r="F12" s="56" t="s">
        <v>221</v>
      </c>
      <c r="G12" s="56" t="s">
        <v>143</v>
      </c>
      <c r="H12" s="43" t="s">
        <v>225</v>
      </c>
      <c r="I12" s="54">
        <v>7046.7520000000004</v>
      </c>
      <c r="J12" s="54">
        <v>7046.7520000000004</v>
      </c>
      <c r="K12" s="54"/>
      <c r="L12" s="54">
        <v>4000</v>
      </c>
      <c r="M12" s="54">
        <v>4000</v>
      </c>
      <c r="N12" s="54"/>
      <c r="O12" s="54">
        <v>8480</v>
      </c>
      <c r="P12" s="54">
        <v>8480</v>
      </c>
      <c r="Q12" s="54"/>
      <c r="R12" s="54">
        <v>4000</v>
      </c>
      <c r="S12" s="54">
        <v>4000</v>
      </c>
      <c r="T12" s="54"/>
      <c r="U12" s="54">
        <v>4000</v>
      </c>
      <c r="V12" s="54">
        <v>4000</v>
      </c>
      <c r="W12" s="54"/>
      <c r="X12" s="54">
        <v>2000</v>
      </c>
      <c r="Y12" s="54">
        <v>2000</v>
      </c>
      <c r="Z12" s="54"/>
      <c r="AA12" s="56" t="s">
        <v>223</v>
      </c>
      <c r="AB12" s="56"/>
    </row>
    <row r="13" spans="1:28" ht="47.25" x14ac:dyDescent="0.25">
      <c r="A13" s="56">
        <v>3</v>
      </c>
      <c r="B13" s="161" t="s">
        <v>226</v>
      </c>
      <c r="C13" s="56" t="s">
        <v>151</v>
      </c>
      <c r="D13" s="56" t="s">
        <v>218</v>
      </c>
      <c r="E13" s="56">
        <v>7940346</v>
      </c>
      <c r="F13" s="56" t="s">
        <v>221</v>
      </c>
      <c r="G13" s="56" t="s">
        <v>143</v>
      </c>
      <c r="H13" s="43" t="s">
        <v>227</v>
      </c>
      <c r="I13" s="54">
        <v>14980</v>
      </c>
      <c r="J13" s="54">
        <v>14980</v>
      </c>
      <c r="K13" s="54"/>
      <c r="L13" s="54">
        <v>11000</v>
      </c>
      <c r="M13" s="54">
        <v>11000</v>
      </c>
      <c r="N13" s="54"/>
      <c r="O13" s="54">
        <v>14980</v>
      </c>
      <c r="P13" s="54">
        <v>14980</v>
      </c>
      <c r="Q13" s="54"/>
      <c r="R13" s="54">
        <v>8000</v>
      </c>
      <c r="S13" s="54">
        <v>8000</v>
      </c>
      <c r="T13" s="54"/>
      <c r="U13" s="54">
        <v>8000</v>
      </c>
      <c r="V13" s="54">
        <v>8000</v>
      </c>
      <c r="W13" s="54"/>
      <c r="X13" s="54">
        <v>2500</v>
      </c>
      <c r="Y13" s="54">
        <v>2500</v>
      </c>
      <c r="Z13" s="54"/>
      <c r="AA13" s="56" t="s">
        <v>223</v>
      </c>
      <c r="AB13" s="56"/>
    </row>
    <row r="14" spans="1:28" ht="47.25" x14ac:dyDescent="0.25">
      <c r="A14" s="56">
        <v>4</v>
      </c>
      <c r="B14" s="161" t="s">
        <v>228</v>
      </c>
      <c r="C14" s="56" t="s">
        <v>68</v>
      </c>
      <c r="D14" s="56" t="s">
        <v>218</v>
      </c>
      <c r="E14" s="56">
        <v>7940345</v>
      </c>
      <c r="F14" s="56" t="s">
        <v>221</v>
      </c>
      <c r="G14" s="56" t="s">
        <v>143</v>
      </c>
      <c r="H14" s="43" t="s">
        <v>229</v>
      </c>
      <c r="I14" s="54">
        <v>14966</v>
      </c>
      <c r="J14" s="54">
        <v>14966</v>
      </c>
      <c r="K14" s="54"/>
      <c r="L14" s="54">
        <v>13800</v>
      </c>
      <c r="M14" s="54">
        <v>13800</v>
      </c>
      <c r="N14" s="54"/>
      <c r="O14" s="54">
        <v>14966</v>
      </c>
      <c r="P14" s="54">
        <v>14966</v>
      </c>
      <c r="Q14" s="54"/>
      <c r="R14" s="54">
        <v>12500</v>
      </c>
      <c r="S14" s="54">
        <v>12500</v>
      </c>
      <c r="T14" s="54"/>
      <c r="U14" s="54">
        <v>12500</v>
      </c>
      <c r="V14" s="54">
        <v>12500</v>
      </c>
      <c r="W14" s="54"/>
      <c r="X14" s="54">
        <v>1000</v>
      </c>
      <c r="Y14" s="54">
        <v>1000</v>
      </c>
      <c r="Z14" s="54"/>
      <c r="AA14" s="56" t="s">
        <v>223</v>
      </c>
      <c r="AB14" s="56"/>
    </row>
    <row r="15" spans="1:28" ht="47.25" x14ac:dyDescent="0.25">
      <c r="A15" s="56">
        <v>5</v>
      </c>
      <c r="B15" s="161" t="s">
        <v>230</v>
      </c>
      <c r="C15" s="56" t="s">
        <v>231</v>
      </c>
      <c r="D15" s="56" t="s">
        <v>218</v>
      </c>
      <c r="E15" s="56">
        <v>8015182</v>
      </c>
      <c r="F15" s="56">
        <v>283</v>
      </c>
      <c r="G15" s="56" t="s">
        <v>143</v>
      </c>
      <c r="H15" s="43" t="s">
        <v>232</v>
      </c>
      <c r="I15" s="54">
        <v>19416</v>
      </c>
      <c r="J15" s="54">
        <v>19416</v>
      </c>
      <c r="K15" s="54"/>
      <c r="L15" s="54">
        <v>12000</v>
      </c>
      <c r="M15" s="54">
        <v>12000</v>
      </c>
      <c r="N15" s="54"/>
      <c r="O15" s="54">
        <v>19416</v>
      </c>
      <c r="P15" s="54">
        <v>19416</v>
      </c>
      <c r="Q15" s="54"/>
      <c r="R15" s="54">
        <v>10000</v>
      </c>
      <c r="S15" s="54">
        <v>10000</v>
      </c>
      <c r="T15" s="54"/>
      <c r="U15" s="54">
        <v>10000</v>
      </c>
      <c r="V15" s="54">
        <v>10000</v>
      </c>
      <c r="W15" s="54"/>
      <c r="X15" s="54">
        <v>6000</v>
      </c>
      <c r="Y15" s="54">
        <v>6000</v>
      </c>
      <c r="Z15" s="54"/>
      <c r="AA15" s="56" t="s">
        <v>233</v>
      </c>
      <c r="AB15" s="56"/>
    </row>
    <row r="16" spans="1:28" ht="64.5" customHeight="1" x14ac:dyDescent="0.25">
      <c r="A16" s="56">
        <v>6</v>
      </c>
      <c r="B16" s="161" t="s">
        <v>234</v>
      </c>
      <c r="C16" s="56" t="s">
        <v>70</v>
      </c>
      <c r="D16" s="56" t="s">
        <v>218</v>
      </c>
      <c r="E16" s="56">
        <v>8010720</v>
      </c>
      <c r="F16" s="56">
        <v>283</v>
      </c>
      <c r="G16" s="56" t="s">
        <v>143</v>
      </c>
      <c r="H16" s="43" t="s">
        <v>235</v>
      </c>
      <c r="I16" s="54">
        <v>11600</v>
      </c>
      <c r="J16" s="54">
        <v>11600</v>
      </c>
      <c r="K16" s="54"/>
      <c r="L16" s="54">
        <v>11600</v>
      </c>
      <c r="M16" s="54">
        <v>11600</v>
      </c>
      <c r="N16" s="54"/>
      <c r="O16" s="54">
        <v>11600</v>
      </c>
      <c r="P16" s="54">
        <v>11600</v>
      </c>
      <c r="Q16" s="54"/>
      <c r="R16" s="54">
        <v>9000</v>
      </c>
      <c r="S16" s="54">
        <v>9000</v>
      </c>
      <c r="T16" s="54"/>
      <c r="U16" s="54">
        <v>9000</v>
      </c>
      <c r="V16" s="54">
        <v>9000</v>
      </c>
      <c r="W16" s="54"/>
      <c r="X16" s="54">
        <v>1400</v>
      </c>
      <c r="Y16" s="54">
        <v>1400</v>
      </c>
      <c r="Z16" s="54"/>
      <c r="AA16" s="56" t="s">
        <v>219</v>
      </c>
      <c r="AB16" s="163"/>
    </row>
    <row r="17" spans="1:30" s="11" customFormat="1" ht="37.5" x14ac:dyDescent="0.25">
      <c r="A17" s="17" t="s">
        <v>5</v>
      </c>
      <c r="B17" s="17" t="s">
        <v>236</v>
      </c>
      <c r="C17" s="17"/>
      <c r="D17" s="17"/>
      <c r="E17" s="17"/>
      <c r="F17" s="17"/>
      <c r="G17" s="17"/>
      <c r="H17" s="39"/>
      <c r="I17" s="18">
        <f t="shared" ref="I17:Z17" si="2">I18</f>
        <v>636289</v>
      </c>
      <c r="J17" s="18">
        <f t="shared" si="2"/>
        <v>376289</v>
      </c>
      <c r="K17" s="18">
        <f t="shared" si="2"/>
        <v>260000</v>
      </c>
      <c r="L17" s="18">
        <f t="shared" si="2"/>
        <v>453864.48199999996</v>
      </c>
      <c r="M17" s="18">
        <f t="shared" si="2"/>
        <v>225484.48199999999</v>
      </c>
      <c r="N17" s="18">
        <f t="shared" si="2"/>
        <v>228380</v>
      </c>
      <c r="O17" s="18">
        <f t="shared" si="2"/>
        <v>528289</v>
      </c>
      <c r="P17" s="18">
        <f t="shared" si="2"/>
        <v>358289</v>
      </c>
      <c r="Q17" s="18">
        <f t="shared" si="2"/>
        <v>170000</v>
      </c>
      <c r="R17" s="18">
        <f t="shared" si="2"/>
        <v>445657.4</v>
      </c>
      <c r="S17" s="18">
        <f t="shared" si="2"/>
        <v>218657.4</v>
      </c>
      <c r="T17" s="18">
        <f t="shared" si="2"/>
        <v>227000</v>
      </c>
      <c r="U17" s="18">
        <f t="shared" si="2"/>
        <v>438455.4</v>
      </c>
      <c r="V17" s="18">
        <f t="shared" si="2"/>
        <v>211455.4</v>
      </c>
      <c r="W17" s="18">
        <f t="shared" si="2"/>
        <v>227000</v>
      </c>
      <c r="X17" s="18">
        <f t="shared" si="2"/>
        <v>80700</v>
      </c>
      <c r="Y17" s="18">
        <f t="shared" si="2"/>
        <v>80700</v>
      </c>
      <c r="Z17" s="18">
        <f t="shared" si="2"/>
        <v>0</v>
      </c>
      <c r="AA17" s="17"/>
      <c r="AB17" s="39"/>
      <c r="AD17" s="1"/>
    </row>
    <row r="18" spans="1:30" s="19" customFormat="1" ht="19.5" x14ac:dyDescent="0.25">
      <c r="A18" s="20" t="s">
        <v>29</v>
      </c>
      <c r="B18" s="20" t="s">
        <v>110</v>
      </c>
      <c r="C18" s="20"/>
      <c r="D18" s="20"/>
      <c r="E18" s="20"/>
      <c r="F18" s="20"/>
      <c r="G18" s="20"/>
      <c r="H18" s="162"/>
      <c r="I18" s="21">
        <f t="shared" ref="I18:Z18" si="3">SUM(I19:I25)</f>
        <v>636289</v>
      </c>
      <c r="J18" s="21">
        <f t="shared" si="3"/>
        <v>376289</v>
      </c>
      <c r="K18" s="21">
        <f t="shared" si="3"/>
        <v>260000</v>
      </c>
      <c r="L18" s="21">
        <f t="shared" si="3"/>
        <v>453864.48199999996</v>
      </c>
      <c r="M18" s="21">
        <f t="shared" si="3"/>
        <v>225484.48199999999</v>
      </c>
      <c r="N18" s="21">
        <f t="shared" si="3"/>
        <v>228380</v>
      </c>
      <c r="O18" s="21">
        <f t="shared" si="3"/>
        <v>528289</v>
      </c>
      <c r="P18" s="21">
        <f t="shared" si="3"/>
        <v>358289</v>
      </c>
      <c r="Q18" s="21">
        <f t="shared" si="3"/>
        <v>170000</v>
      </c>
      <c r="R18" s="21">
        <f t="shared" si="3"/>
        <v>445657.4</v>
      </c>
      <c r="S18" s="21">
        <f t="shared" si="3"/>
        <v>218657.4</v>
      </c>
      <c r="T18" s="21">
        <f t="shared" si="3"/>
        <v>227000</v>
      </c>
      <c r="U18" s="21">
        <f t="shared" si="3"/>
        <v>438455.4</v>
      </c>
      <c r="V18" s="21">
        <f t="shared" si="3"/>
        <v>211455.4</v>
      </c>
      <c r="W18" s="21">
        <f t="shared" si="3"/>
        <v>227000</v>
      </c>
      <c r="X18" s="21">
        <f t="shared" si="3"/>
        <v>80700</v>
      </c>
      <c r="Y18" s="21">
        <f t="shared" si="3"/>
        <v>80700</v>
      </c>
      <c r="Z18" s="21">
        <f t="shared" si="3"/>
        <v>0</v>
      </c>
      <c r="AA18" s="20"/>
      <c r="AB18" s="162"/>
      <c r="AD18" s="1"/>
    </row>
    <row r="19" spans="1:30" ht="56.25" x14ac:dyDescent="0.25">
      <c r="A19" s="56">
        <v>1</v>
      </c>
      <c r="B19" s="161" t="s">
        <v>237</v>
      </c>
      <c r="C19" s="56" t="s">
        <v>238</v>
      </c>
      <c r="D19" s="56" t="s">
        <v>218</v>
      </c>
      <c r="E19" s="56">
        <v>7913673</v>
      </c>
      <c r="F19" s="56">
        <v>283</v>
      </c>
      <c r="G19" s="56" t="s">
        <v>143</v>
      </c>
      <c r="H19" s="43" t="s">
        <v>239</v>
      </c>
      <c r="I19" s="54">
        <v>134000</v>
      </c>
      <c r="J19" s="54">
        <v>134000</v>
      </c>
      <c r="K19" s="54"/>
      <c r="L19" s="54">
        <v>127300</v>
      </c>
      <c r="M19" s="54">
        <v>127300</v>
      </c>
      <c r="N19" s="54"/>
      <c r="O19" s="54">
        <v>134000</v>
      </c>
      <c r="P19" s="54">
        <v>134000</v>
      </c>
      <c r="Q19" s="54"/>
      <c r="R19" s="54">
        <v>96050</v>
      </c>
      <c r="S19" s="54">
        <v>96050</v>
      </c>
      <c r="T19" s="54"/>
      <c r="U19" s="54">
        <v>96050</v>
      </c>
      <c r="V19" s="54">
        <v>96050</v>
      </c>
      <c r="W19" s="54"/>
      <c r="X19" s="54">
        <v>15000</v>
      </c>
      <c r="Y19" s="54">
        <v>15000</v>
      </c>
      <c r="Z19" s="54"/>
      <c r="AA19" s="56" t="s">
        <v>240</v>
      </c>
      <c r="AB19" s="43"/>
    </row>
    <row r="20" spans="1:30" ht="56.25" x14ac:dyDescent="0.25">
      <c r="A20" s="56">
        <v>2</v>
      </c>
      <c r="B20" s="161" t="s">
        <v>241</v>
      </c>
      <c r="C20" s="56" t="s">
        <v>151</v>
      </c>
      <c r="D20" s="56" t="s">
        <v>218</v>
      </c>
      <c r="E20" s="56">
        <v>7889796</v>
      </c>
      <c r="F20" s="56">
        <v>283</v>
      </c>
      <c r="G20" s="56" t="s">
        <v>242</v>
      </c>
      <c r="H20" s="43" t="s">
        <v>243</v>
      </c>
      <c r="I20" s="54">
        <v>76800</v>
      </c>
      <c r="J20" s="54">
        <v>36800</v>
      </c>
      <c r="K20" s="54">
        <v>40000</v>
      </c>
      <c r="L20" s="54">
        <v>53760</v>
      </c>
      <c r="M20" s="54">
        <v>23760</v>
      </c>
      <c r="N20" s="54">
        <v>30000</v>
      </c>
      <c r="O20" s="54">
        <v>76800</v>
      </c>
      <c r="P20" s="54">
        <v>36800</v>
      </c>
      <c r="Q20" s="54">
        <v>40000</v>
      </c>
      <c r="R20" s="54">
        <v>48500</v>
      </c>
      <c r="S20" s="54">
        <v>18500</v>
      </c>
      <c r="T20" s="54">
        <v>30000</v>
      </c>
      <c r="U20" s="54">
        <v>46298</v>
      </c>
      <c r="V20" s="54">
        <v>16298</v>
      </c>
      <c r="W20" s="54">
        <v>30000</v>
      </c>
      <c r="X20" s="54">
        <v>7000</v>
      </c>
      <c r="Y20" s="54">
        <v>7000</v>
      </c>
      <c r="Z20" s="54"/>
      <c r="AA20" s="56" t="s">
        <v>240</v>
      </c>
      <c r="AB20" s="43" t="s">
        <v>244</v>
      </c>
    </row>
    <row r="21" spans="1:30" ht="56.25" x14ac:dyDescent="0.25">
      <c r="A21" s="56">
        <v>3</v>
      </c>
      <c r="B21" s="161" t="s">
        <v>245</v>
      </c>
      <c r="C21" s="56" t="s">
        <v>67</v>
      </c>
      <c r="D21" s="56" t="s">
        <v>218</v>
      </c>
      <c r="E21" s="56">
        <v>7930208</v>
      </c>
      <c r="F21" s="56">
        <v>283</v>
      </c>
      <c r="G21" s="56" t="s">
        <v>143</v>
      </c>
      <c r="H21" s="43" t="s">
        <v>246</v>
      </c>
      <c r="I21" s="54">
        <v>61552</v>
      </c>
      <c r="J21" s="54">
        <v>61552</v>
      </c>
      <c r="K21" s="54"/>
      <c r="L21" s="54">
        <v>8424.482</v>
      </c>
      <c r="M21" s="54">
        <v>8424.482</v>
      </c>
      <c r="N21" s="54"/>
      <c r="O21" s="54">
        <v>61552</v>
      </c>
      <c r="P21" s="54">
        <v>61552</v>
      </c>
      <c r="Q21" s="54"/>
      <c r="R21" s="54">
        <v>25450</v>
      </c>
      <c r="S21" s="54">
        <v>25450</v>
      </c>
      <c r="T21" s="54"/>
      <c r="U21" s="54">
        <v>25450</v>
      </c>
      <c r="V21" s="54">
        <v>25450</v>
      </c>
      <c r="W21" s="54"/>
      <c r="X21" s="54">
        <v>20000</v>
      </c>
      <c r="Y21" s="54">
        <v>20000</v>
      </c>
      <c r="Z21" s="54"/>
      <c r="AA21" s="56" t="s">
        <v>240</v>
      </c>
      <c r="AB21" s="43"/>
    </row>
    <row r="22" spans="1:30" ht="56.25" x14ac:dyDescent="0.25">
      <c r="A22" s="56">
        <v>4</v>
      </c>
      <c r="B22" s="161" t="s">
        <v>247</v>
      </c>
      <c r="C22" s="56" t="s">
        <v>151</v>
      </c>
      <c r="D22" s="56" t="s">
        <v>218</v>
      </c>
      <c r="E22" s="56">
        <v>7930634</v>
      </c>
      <c r="F22" s="56">
        <v>283</v>
      </c>
      <c r="G22" s="56" t="s">
        <v>143</v>
      </c>
      <c r="H22" s="43" t="s">
        <v>248</v>
      </c>
      <c r="I22" s="54">
        <v>73788</v>
      </c>
      <c r="J22" s="54">
        <v>73788</v>
      </c>
      <c r="K22" s="54"/>
      <c r="L22" s="54">
        <v>36000</v>
      </c>
      <c r="M22" s="54">
        <v>36000</v>
      </c>
      <c r="N22" s="54"/>
      <c r="O22" s="54">
        <v>73788</v>
      </c>
      <c r="P22" s="54">
        <v>73788</v>
      </c>
      <c r="Q22" s="54"/>
      <c r="R22" s="54">
        <v>45664</v>
      </c>
      <c r="S22" s="54">
        <v>45664</v>
      </c>
      <c r="T22" s="54"/>
      <c r="U22" s="54">
        <v>40664</v>
      </c>
      <c r="V22" s="54">
        <v>40664</v>
      </c>
      <c r="W22" s="54"/>
      <c r="X22" s="54">
        <v>15000</v>
      </c>
      <c r="Y22" s="54">
        <v>15000</v>
      </c>
      <c r="Z22" s="54"/>
      <c r="AA22" s="56" t="s">
        <v>240</v>
      </c>
      <c r="AB22" s="43"/>
    </row>
    <row r="23" spans="1:30" ht="56.25" x14ac:dyDescent="0.25">
      <c r="A23" s="56">
        <v>5</v>
      </c>
      <c r="B23" s="161" t="s">
        <v>249</v>
      </c>
      <c r="C23" s="56" t="s">
        <v>70</v>
      </c>
      <c r="D23" s="56" t="s">
        <v>218</v>
      </c>
      <c r="E23" s="56">
        <v>7887901</v>
      </c>
      <c r="F23" s="56">
        <v>283</v>
      </c>
      <c r="G23" s="56" t="s">
        <v>114</v>
      </c>
      <c r="H23" s="43" t="s">
        <v>250</v>
      </c>
      <c r="I23" s="54">
        <f>+J23+K23</f>
        <v>19967</v>
      </c>
      <c r="J23" s="54">
        <v>19967</v>
      </c>
      <c r="K23" s="54"/>
      <c r="L23" s="54">
        <f>+M23+N23</f>
        <v>10500</v>
      </c>
      <c r="M23" s="54">
        <v>10500</v>
      </c>
      <c r="N23" s="54"/>
      <c r="O23" s="54">
        <f>+P23+Q23</f>
        <v>19967</v>
      </c>
      <c r="P23" s="54">
        <v>19967</v>
      </c>
      <c r="Q23" s="54"/>
      <c r="R23" s="54">
        <f>+S23+T23</f>
        <v>9493.4</v>
      </c>
      <c r="S23" s="54">
        <f>13493.4-4000</f>
        <v>9493.4</v>
      </c>
      <c r="T23" s="54"/>
      <c r="U23" s="54">
        <f>+V23+W23</f>
        <v>9493.4</v>
      </c>
      <c r="V23" s="54">
        <v>9493.4</v>
      </c>
      <c r="W23" s="54"/>
      <c r="X23" s="54">
        <f>+Y23+Z23</f>
        <v>4000</v>
      </c>
      <c r="Y23" s="54">
        <v>4000</v>
      </c>
      <c r="Z23" s="54"/>
      <c r="AA23" s="56" t="s">
        <v>240</v>
      </c>
      <c r="AB23" s="43"/>
    </row>
    <row r="24" spans="1:30" ht="56.25" x14ac:dyDescent="0.25">
      <c r="A24" s="56">
        <v>6</v>
      </c>
      <c r="B24" s="161" t="s">
        <v>251</v>
      </c>
      <c r="C24" s="56" t="s">
        <v>151</v>
      </c>
      <c r="D24" s="56" t="s">
        <v>218</v>
      </c>
      <c r="E24" s="56">
        <v>7791094</v>
      </c>
      <c r="F24" s="56">
        <v>283</v>
      </c>
      <c r="G24" s="56" t="s">
        <v>252</v>
      </c>
      <c r="H24" s="43" t="s">
        <v>253</v>
      </c>
      <c r="I24" s="54">
        <v>250200</v>
      </c>
      <c r="J24" s="54">
        <v>30200</v>
      </c>
      <c r="K24" s="54">
        <v>220000</v>
      </c>
      <c r="L24" s="54">
        <v>216380</v>
      </c>
      <c r="M24" s="54">
        <v>18000</v>
      </c>
      <c r="N24" s="54">
        <v>198380</v>
      </c>
      <c r="O24" s="54">
        <v>142200</v>
      </c>
      <c r="P24" s="54">
        <v>12200</v>
      </c>
      <c r="Q24" s="54">
        <v>130000</v>
      </c>
      <c r="R24" s="54">
        <v>215000</v>
      </c>
      <c r="S24" s="54">
        <v>18000</v>
      </c>
      <c r="T24" s="54">
        <v>197000</v>
      </c>
      <c r="U24" s="54">
        <v>215000</v>
      </c>
      <c r="V24" s="54">
        <v>18000</v>
      </c>
      <c r="W24" s="54">
        <v>197000</v>
      </c>
      <c r="X24" s="54">
        <v>12200</v>
      </c>
      <c r="Y24" s="54">
        <v>12200</v>
      </c>
      <c r="Z24" s="54"/>
      <c r="AA24" s="56" t="s">
        <v>240</v>
      </c>
      <c r="AB24" s="43" t="s">
        <v>244</v>
      </c>
    </row>
    <row r="25" spans="1:30" ht="56.25" x14ac:dyDescent="0.25">
      <c r="A25" s="56">
        <v>7</v>
      </c>
      <c r="B25" s="161" t="s">
        <v>254</v>
      </c>
      <c r="C25" s="56" t="s">
        <v>68</v>
      </c>
      <c r="D25" s="56" t="s">
        <v>218</v>
      </c>
      <c r="E25" s="56">
        <v>8015576</v>
      </c>
      <c r="F25" s="56">
        <v>283</v>
      </c>
      <c r="G25" s="56" t="s">
        <v>150</v>
      </c>
      <c r="H25" s="43" t="s">
        <v>255</v>
      </c>
      <c r="I25" s="54">
        <v>19982</v>
      </c>
      <c r="J25" s="54">
        <v>19982</v>
      </c>
      <c r="K25" s="54"/>
      <c r="L25" s="54">
        <v>1500</v>
      </c>
      <c r="M25" s="54">
        <v>1500</v>
      </c>
      <c r="N25" s="54"/>
      <c r="O25" s="54">
        <v>19982</v>
      </c>
      <c r="P25" s="54">
        <v>19982</v>
      </c>
      <c r="Q25" s="54"/>
      <c r="R25" s="54">
        <v>5500</v>
      </c>
      <c r="S25" s="54">
        <v>5500</v>
      </c>
      <c r="T25" s="54"/>
      <c r="U25" s="54">
        <v>5500</v>
      </c>
      <c r="V25" s="54">
        <v>5500</v>
      </c>
      <c r="W25" s="54"/>
      <c r="X25" s="54">
        <v>7500</v>
      </c>
      <c r="Y25" s="54">
        <v>7500</v>
      </c>
      <c r="Z25" s="54"/>
      <c r="AA25" s="56" t="s">
        <v>240</v>
      </c>
      <c r="AB25" s="43"/>
    </row>
    <row r="26" spans="1:30" s="11" customFormat="1" x14ac:dyDescent="0.25">
      <c r="A26" s="17" t="s">
        <v>6</v>
      </c>
      <c r="B26" s="17" t="s">
        <v>256</v>
      </c>
      <c r="C26" s="17"/>
      <c r="D26" s="17"/>
      <c r="E26" s="17"/>
      <c r="F26" s="17"/>
      <c r="G26" s="17"/>
      <c r="H26" s="39"/>
      <c r="I26" s="18" t="e">
        <f>#REF!+I27</f>
        <v>#REF!</v>
      </c>
      <c r="J26" s="18" t="e">
        <f>#REF!+J27</f>
        <v>#REF!</v>
      </c>
      <c r="K26" s="18" t="e">
        <f>#REF!+K27</f>
        <v>#REF!</v>
      </c>
      <c r="L26" s="18" t="e">
        <f>#REF!+L27</f>
        <v>#REF!</v>
      </c>
      <c r="M26" s="18" t="e">
        <f>#REF!+M27</f>
        <v>#REF!</v>
      </c>
      <c r="N26" s="18" t="e">
        <f>#REF!+N27</f>
        <v>#REF!</v>
      </c>
      <c r="O26" s="18" t="e">
        <f>#REF!+O27</f>
        <v>#REF!</v>
      </c>
      <c r="P26" s="18" t="e">
        <f>#REF!+P27</f>
        <v>#REF!</v>
      </c>
      <c r="Q26" s="18" t="e">
        <f>#REF!+Q27</f>
        <v>#REF!</v>
      </c>
      <c r="R26" s="18" t="e">
        <f>#REF!+R27</f>
        <v>#REF!</v>
      </c>
      <c r="S26" s="18" t="e">
        <f>#REF!+S27</f>
        <v>#REF!</v>
      </c>
      <c r="T26" s="18" t="e">
        <f>#REF!+T27</f>
        <v>#REF!</v>
      </c>
      <c r="U26" s="18" t="e">
        <f>#REF!+U27</f>
        <v>#REF!</v>
      </c>
      <c r="V26" s="18" t="e">
        <f>#REF!+V27</f>
        <v>#REF!</v>
      </c>
      <c r="W26" s="18" t="e">
        <f>#REF!+W27</f>
        <v>#REF!</v>
      </c>
      <c r="X26" s="18" t="e">
        <f>#REF!+X27</f>
        <v>#REF!</v>
      </c>
      <c r="Y26" s="18" t="e">
        <f>#REF!+Y27</f>
        <v>#REF!</v>
      </c>
      <c r="Z26" s="18" t="e">
        <f>#REF!+Z27</f>
        <v>#REF!</v>
      </c>
      <c r="AA26" s="17"/>
      <c r="AB26" s="39"/>
      <c r="AD26" s="1"/>
    </row>
    <row r="27" spans="1:30" s="19" customFormat="1" ht="19.5" x14ac:dyDescent="0.25">
      <c r="A27" s="20" t="s">
        <v>85</v>
      </c>
      <c r="B27" s="20" t="s">
        <v>110</v>
      </c>
      <c r="C27" s="20"/>
      <c r="D27" s="20"/>
      <c r="E27" s="20"/>
      <c r="F27" s="20"/>
      <c r="G27" s="20"/>
      <c r="H27" s="162"/>
      <c r="I27" s="21">
        <f t="shared" ref="I27:Z27" si="4">SUM(I28:I30)</f>
        <v>23756.506000000001</v>
      </c>
      <c r="J27" s="21">
        <f t="shared" si="4"/>
        <v>23756.506000000001</v>
      </c>
      <c r="K27" s="21">
        <f t="shared" si="4"/>
        <v>0</v>
      </c>
      <c r="L27" s="21">
        <f t="shared" si="4"/>
        <v>23756.236000000001</v>
      </c>
      <c r="M27" s="21">
        <f t="shared" si="4"/>
        <v>23756.236000000001</v>
      </c>
      <c r="N27" s="21">
        <f t="shared" si="4"/>
        <v>0</v>
      </c>
      <c r="O27" s="21">
        <f t="shared" si="4"/>
        <v>23789</v>
      </c>
      <c r="P27" s="21">
        <f t="shared" si="4"/>
        <v>23789</v>
      </c>
      <c r="Q27" s="21">
        <f t="shared" si="4"/>
        <v>0</v>
      </c>
      <c r="R27" s="21">
        <f t="shared" si="4"/>
        <v>11000</v>
      </c>
      <c r="S27" s="21">
        <f t="shared" si="4"/>
        <v>11000</v>
      </c>
      <c r="T27" s="21">
        <f t="shared" si="4"/>
        <v>0</v>
      </c>
      <c r="U27" s="21">
        <f t="shared" si="4"/>
        <v>11000</v>
      </c>
      <c r="V27" s="21">
        <f t="shared" si="4"/>
        <v>11000</v>
      </c>
      <c r="W27" s="21">
        <f t="shared" si="4"/>
        <v>0</v>
      </c>
      <c r="X27" s="21">
        <f t="shared" si="4"/>
        <v>9320</v>
      </c>
      <c r="Y27" s="21">
        <f t="shared" si="4"/>
        <v>9320</v>
      </c>
      <c r="Z27" s="21">
        <f t="shared" si="4"/>
        <v>0</v>
      </c>
      <c r="AA27" s="20"/>
      <c r="AB27" s="162"/>
      <c r="AD27" s="1"/>
    </row>
    <row r="28" spans="1:30" ht="56.25" x14ac:dyDescent="0.25">
      <c r="A28" s="56">
        <v>1</v>
      </c>
      <c r="B28" s="161" t="s">
        <v>257</v>
      </c>
      <c r="C28" s="56" t="s">
        <v>67</v>
      </c>
      <c r="D28" s="56" t="s">
        <v>218</v>
      </c>
      <c r="E28" s="56">
        <v>7958958</v>
      </c>
      <c r="F28" s="56">
        <v>283</v>
      </c>
      <c r="G28" s="56" t="s">
        <v>143</v>
      </c>
      <c r="H28" s="43" t="s">
        <v>258</v>
      </c>
      <c r="I28" s="54">
        <v>4689.97</v>
      </c>
      <c r="J28" s="54">
        <v>4689.97</v>
      </c>
      <c r="K28" s="54"/>
      <c r="L28" s="54">
        <v>4689.7</v>
      </c>
      <c r="M28" s="54">
        <v>4689.7</v>
      </c>
      <c r="N28" s="54"/>
      <c r="O28" s="54">
        <v>4689</v>
      </c>
      <c r="P28" s="54">
        <v>4689</v>
      </c>
      <c r="Q28" s="54"/>
      <c r="R28" s="54">
        <v>3500</v>
      </c>
      <c r="S28" s="54">
        <v>3500</v>
      </c>
      <c r="T28" s="54"/>
      <c r="U28" s="54">
        <v>3500</v>
      </c>
      <c r="V28" s="54">
        <v>3500</v>
      </c>
      <c r="W28" s="54"/>
      <c r="X28" s="54">
        <v>720</v>
      </c>
      <c r="Y28" s="54">
        <v>720</v>
      </c>
      <c r="Z28" s="54"/>
      <c r="AA28" s="56" t="s">
        <v>256</v>
      </c>
      <c r="AB28" s="43"/>
    </row>
    <row r="29" spans="1:30" ht="56.25" x14ac:dyDescent="0.25">
      <c r="A29" s="56">
        <v>2</v>
      </c>
      <c r="B29" s="161" t="s">
        <v>259</v>
      </c>
      <c r="C29" s="56" t="s">
        <v>72</v>
      </c>
      <c r="D29" s="56" t="s">
        <v>218</v>
      </c>
      <c r="E29" s="56">
        <v>7999154</v>
      </c>
      <c r="F29" s="56">
        <v>283</v>
      </c>
      <c r="G29" s="56" t="s">
        <v>143</v>
      </c>
      <c r="H29" s="43" t="s">
        <v>260</v>
      </c>
      <c r="I29" s="54">
        <v>6236.3050000000003</v>
      </c>
      <c r="J29" s="54">
        <v>6236.3050000000003</v>
      </c>
      <c r="K29" s="54"/>
      <c r="L29" s="54">
        <v>6236.3050000000003</v>
      </c>
      <c r="M29" s="54">
        <v>6236.3050000000003</v>
      </c>
      <c r="N29" s="54"/>
      <c r="O29" s="54">
        <v>6250</v>
      </c>
      <c r="P29" s="54">
        <v>6250</v>
      </c>
      <c r="Q29" s="54"/>
      <c r="R29" s="54">
        <v>3500</v>
      </c>
      <c r="S29" s="54">
        <v>3500</v>
      </c>
      <c r="T29" s="54"/>
      <c r="U29" s="54">
        <v>3500</v>
      </c>
      <c r="V29" s="54">
        <v>3500</v>
      </c>
      <c r="W29" s="54"/>
      <c r="X29" s="54">
        <v>600</v>
      </c>
      <c r="Y29" s="54">
        <v>600</v>
      </c>
      <c r="Z29" s="54"/>
      <c r="AA29" s="56" t="s">
        <v>256</v>
      </c>
      <c r="AB29" s="43"/>
    </row>
    <row r="30" spans="1:30" ht="56.25" x14ac:dyDescent="0.25">
      <c r="A30" s="56">
        <v>3</v>
      </c>
      <c r="B30" s="161" t="s">
        <v>261</v>
      </c>
      <c r="C30" s="56" t="s">
        <v>151</v>
      </c>
      <c r="D30" s="56" t="s">
        <v>218</v>
      </c>
      <c r="E30" s="56">
        <v>8029279</v>
      </c>
      <c r="F30" s="56">
        <v>283</v>
      </c>
      <c r="G30" s="56" t="s">
        <v>150</v>
      </c>
      <c r="H30" s="43" t="s">
        <v>262</v>
      </c>
      <c r="I30" s="54">
        <v>12830.231</v>
      </c>
      <c r="J30" s="54">
        <v>12830.231</v>
      </c>
      <c r="K30" s="54"/>
      <c r="L30" s="54">
        <v>12830.231</v>
      </c>
      <c r="M30" s="54">
        <v>12830.231</v>
      </c>
      <c r="N30" s="54"/>
      <c r="O30" s="54">
        <v>12850</v>
      </c>
      <c r="P30" s="54">
        <v>12850</v>
      </c>
      <c r="Q30" s="54"/>
      <c r="R30" s="54">
        <v>4000</v>
      </c>
      <c r="S30" s="54">
        <v>4000</v>
      </c>
      <c r="T30" s="54"/>
      <c r="U30" s="54">
        <v>4000</v>
      </c>
      <c r="V30" s="54">
        <v>4000</v>
      </c>
      <c r="W30" s="54"/>
      <c r="X30" s="54">
        <v>8000</v>
      </c>
      <c r="Y30" s="54">
        <v>8000</v>
      </c>
      <c r="Z30" s="54"/>
      <c r="AA30" s="56" t="s">
        <v>256</v>
      </c>
      <c r="AB30" s="43"/>
    </row>
    <row r="31" spans="1:30" s="11" customFormat="1" x14ac:dyDescent="0.25">
      <c r="A31" s="17" t="s">
        <v>7</v>
      </c>
      <c r="B31" s="17" t="s">
        <v>263</v>
      </c>
      <c r="C31" s="17"/>
      <c r="D31" s="17"/>
      <c r="E31" s="17"/>
      <c r="F31" s="17"/>
      <c r="G31" s="17"/>
      <c r="H31" s="39"/>
      <c r="I31" s="18">
        <f>-I32</f>
        <v>-14982</v>
      </c>
      <c r="J31" s="18">
        <f>J32</f>
        <v>1482</v>
      </c>
      <c r="K31" s="18">
        <f>K32</f>
        <v>13500</v>
      </c>
      <c r="L31" s="18" t="e">
        <f>#REF!+#REF!+L32</f>
        <v>#REF!</v>
      </c>
      <c r="M31" s="18" t="e">
        <f>#REF!+#REF!+M32</f>
        <v>#REF!</v>
      </c>
      <c r="N31" s="18" t="e">
        <f>#REF!+#REF!+N32</f>
        <v>#REF!</v>
      </c>
      <c r="O31" s="18">
        <f>O32</f>
        <v>1482</v>
      </c>
      <c r="P31" s="18">
        <f>P32</f>
        <v>1482</v>
      </c>
      <c r="Q31" s="18">
        <f>Q32</f>
        <v>0</v>
      </c>
      <c r="R31" s="18" t="e">
        <f>#REF!+#REF!+R32</f>
        <v>#REF!</v>
      </c>
      <c r="S31" s="18" t="e">
        <f>#REF!+#REF!+S32</f>
        <v>#REF!</v>
      </c>
      <c r="T31" s="18" t="e">
        <f>#REF!+#REF!+T32</f>
        <v>#REF!</v>
      </c>
      <c r="U31" s="18">
        <f t="shared" ref="U31:Z31" si="5">U32</f>
        <v>10000</v>
      </c>
      <c r="V31" s="18">
        <f t="shared" si="5"/>
        <v>1000</v>
      </c>
      <c r="W31" s="18">
        <f t="shared" si="5"/>
        <v>9000</v>
      </c>
      <c r="X31" s="18">
        <f t="shared" si="5"/>
        <v>482</v>
      </c>
      <c r="Y31" s="18">
        <f t="shared" si="5"/>
        <v>482</v>
      </c>
      <c r="Z31" s="18">
        <f t="shared" si="5"/>
        <v>0</v>
      </c>
      <c r="AA31" s="17"/>
      <c r="AB31" s="39"/>
      <c r="AD31" s="1"/>
    </row>
    <row r="32" spans="1:30" s="19" customFormat="1" ht="19.5" x14ac:dyDescent="0.25">
      <c r="A32" s="20"/>
      <c r="B32" s="20" t="s">
        <v>110</v>
      </c>
      <c r="C32" s="20"/>
      <c r="D32" s="20"/>
      <c r="E32" s="20"/>
      <c r="F32" s="20"/>
      <c r="G32" s="20"/>
      <c r="H32" s="162"/>
      <c r="I32" s="21">
        <f t="shared" ref="I32:Z32" si="6">I33</f>
        <v>14982</v>
      </c>
      <c r="J32" s="21">
        <f t="shared" si="6"/>
        <v>1482</v>
      </c>
      <c r="K32" s="21">
        <f t="shared" si="6"/>
        <v>13500</v>
      </c>
      <c r="L32" s="21">
        <f t="shared" si="6"/>
        <v>10000</v>
      </c>
      <c r="M32" s="21">
        <f t="shared" si="6"/>
        <v>1000</v>
      </c>
      <c r="N32" s="21">
        <f t="shared" si="6"/>
        <v>9000</v>
      </c>
      <c r="O32" s="21">
        <f t="shared" si="6"/>
        <v>1482</v>
      </c>
      <c r="P32" s="21">
        <f t="shared" si="6"/>
        <v>1482</v>
      </c>
      <c r="Q32" s="21">
        <f t="shared" si="6"/>
        <v>0</v>
      </c>
      <c r="R32" s="21">
        <f t="shared" si="6"/>
        <v>10000</v>
      </c>
      <c r="S32" s="21">
        <f t="shared" si="6"/>
        <v>1000</v>
      </c>
      <c r="T32" s="21">
        <f t="shared" si="6"/>
        <v>9000</v>
      </c>
      <c r="U32" s="21">
        <f t="shared" si="6"/>
        <v>10000</v>
      </c>
      <c r="V32" s="21">
        <f t="shared" si="6"/>
        <v>1000</v>
      </c>
      <c r="W32" s="21">
        <f t="shared" si="6"/>
        <v>9000</v>
      </c>
      <c r="X32" s="21">
        <f t="shared" si="6"/>
        <v>482</v>
      </c>
      <c r="Y32" s="21">
        <f t="shared" si="6"/>
        <v>482</v>
      </c>
      <c r="Z32" s="21">
        <f t="shared" si="6"/>
        <v>0</v>
      </c>
      <c r="AA32" s="20"/>
      <c r="AB32" s="162"/>
      <c r="AD32" s="1"/>
    </row>
    <row r="33" spans="1:30" ht="56.25" x14ac:dyDescent="0.25">
      <c r="A33" s="56">
        <v>1</v>
      </c>
      <c r="B33" s="161" t="s">
        <v>265</v>
      </c>
      <c r="C33" s="56" t="s">
        <v>264</v>
      </c>
      <c r="D33" s="56" t="s">
        <v>218</v>
      </c>
      <c r="E33" s="56">
        <v>7971843</v>
      </c>
      <c r="F33" s="56">
        <v>283</v>
      </c>
      <c r="G33" s="56" t="s">
        <v>150</v>
      </c>
      <c r="H33" s="43" t="s">
        <v>266</v>
      </c>
      <c r="I33" s="54">
        <v>14982</v>
      </c>
      <c r="J33" s="54">
        <v>1482</v>
      </c>
      <c r="K33" s="54">
        <v>13500</v>
      </c>
      <c r="L33" s="54">
        <v>10000</v>
      </c>
      <c r="M33" s="54">
        <v>1000</v>
      </c>
      <c r="N33" s="54">
        <v>9000</v>
      </c>
      <c r="O33" s="54">
        <v>1482</v>
      </c>
      <c r="P33" s="54">
        <v>1482</v>
      </c>
      <c r="Q33" s="54"/>
      <c r="R33" s="54">
        <v>10000</v>
      </c>
      <c r="S33" s="54">
        <v>1000</v>
      </c>
      <c r="T33" s="54">
        <v>9000</v>
      </c>
      <c r="U33" s="54">
        <v>10000</v>
      </c>
      <c r="V33" s="54">
        <v>1000</v>
      </c>
      <c r="W33" s="54">
        <v>9000</v>
      </c>
      <c r="X33" s="54">
        <v>482</v>
      </c>
      <c r="Y33" s="54">
        <v>482</v>
      </c>
      <c r="Z33" s="54"/>
      <c r="AA33" s="56" t="s">
        <v>263</v>
      </c>
      <c r="AB33" s="43" t="s">
        <v>267</v>
      </c>
    </row>
    <row r="34" spans="1:30" s="11" customFormat="1" x14ac:dyDescent="0.25">
      <c r="A34" s="17" t="s">
        <v>268</v>
      </c>
      <c r="B34" s="17" t="s">
        <v>269</v>
      </c>
      <c r="C34" s="17"/>
      <c r="D34" s="17"/>
      <c r="E34" s="17"/>
      <c r="F34" s="17"/>
      <c r="G34" s="17"/>
      <c r="H34" s="39"/>
      <c r="I34" s="18">
        <f t="shared" ref="I34:R35" si="7">I35</f>
        <v>9922.3639999999996</v>
      </c>
      <c r="J34" s="18">
        <f t="shared" si="7"/>
        <v>9922.3639999999996</v>
      </c>
      <c r="K34" s="18">
        <f t="shared" si="7"/>
        <v>0</v>
      </c>
      <c r="L34" s="18">
        <f t="shared" si="7"/>
        <v>3000</v>
      </c>
      <c r="M34" s="18">
        <f t="shared" si="7"/>
        <v>3000</v>
      </c>
      <c r="N34" s="18">
        <f t="shared" si="7"/>
        <v>0</v>
      </c>
      <c r="O34" s="18">
        <f t="shared" si="7"/>
        <v>9950</v>
      </c>
      <c r="P34" s="18">
        <f t="shared" si="7"/>
        <v>9950</v>
      </c>
      <c r="Q34" s="18">
        <f t="shared" si="7"/>
        <v>0</v>
      </c>
      <c r="R34" s="18">
        <f t="shared" si="7"/>
        <v>3000</v>
      </c>
      <c r="S34" s="18">
        <f t="shared" ref="S34:Z35" si="8">S35</f>
        <v>3000</v>
      </c>
      <c r="T34" s="18">
        <f t="shared" si="8"/>
        <v>0</v>
      </c>
      <c r="U34" s="18">
        <f t="shared" si="8"/>
        <v>3000</v>
      </c>
      <c r="V34" s="18">
        <f t="shared" si="8"/>
        <v>3000</v>
      </c>
      <c r="W34" s="18">
        <f t="shared" si="8"/>
        <v>0</v>
      </c>
      <c r="X34" s="18">
        <f t="shared" si="8"/>
        <v>6000</v>
      </c>
      <c r="Y34" s="18">
        <f t="shared" si="8"/>
        <v>6000</v>
      </c>
      <c r="Z34" s="18">
        <f t="shared" si="8"/>
        <v>0</v>
      </c>
      <c r="AA34" s="17"/>
      <c r="AB34" s="39"/>
      <c r="AD34" s="1"/>
    </row>
    <row r="35" spans="1:30" s="19" customFormat="1" ht="19.5" x14ac:dyDescent="0.25">
      <c r="A35" s="164"/>
      <c r="B35" s="20" t="s">
        <v>110</v>
      </c>
      <c r="C35" s="20"/>
      <c r="D35" s="20"/>
      <c r="E35" s="20"/>
      <c r="F35" s="20"/>
      <c r="G35" s="20"/>
      <c r="H35" s="162"/>
      <c r="I35" s="21">
        <f t="shared" si="7"/>
        <v>9922.3639999999996</v>
      </c>
      <c r="J35" s="21">
        <f t="shared" si="7"/>
        <v>9922.3639999999996</v>
      </c>
      <c r="K35" s="21">
        <f t="shared" si="7"/>
        <v>0</v>
      </c>
      <c r="L35" s="21">
        <f t="shared" si="7"/>
        <v>3000</v>
      </c>
      <c r="M35" s="21">
        <f t="shared" si="7"/>
        <v>3000</v>
      </c>
      <c r="N35" s="21">
        <f t="shared" si="7"/>
        <v>0</v>
      </c>
      <c r="O35" s="21">
        <f t="shared" si="7"/>
        <v>9950</v>
      </c>
      <c r="P35" s="21">
        <f t="shared" si="7"/>
        <v>9950</v>
      </c>
      <c r="Q35" s="21">
        <f t="shared" si="7"/>
        <v>0</v>
      </c>
      <c r="R35" s="21">
        <f t="shared" si="7"/>
        <v>3000</v>
      </c>
      <c r="S35" s="21">
        <f t="shared" si="8"/>
        <v>3000</v>
      </c>
      <c r="T35" s="21">
        <f t="shared" si="8"/>
        <v>0</v>
      </c>
      <c r="U35" s="21">
        <f t="shared" si="8"/>
        <v>3000</v>
      </c>
      <c r="V35" s="21">
        <f t="shared" si="8"/>
        <v>3000</v>
      </c>
      <c r="W35" s="21">
        <f t="shared" si="8"/>
        <v>0</v>
      </c>
      <c r="X35" s="21">
        <f t="shared" si="8"/>
        <v>6000</v>
      </c>
      <c r="Y35" s="21">
        <f t="shared" si="8"/>
        <v>6000</v>
      </c>
      <c r="Z35" s="21">
        <f t="shared" si="8"/>
        <v>0</v>
      </c>
      <c r="AA35" s="20"/>
      <c r="AB35" s="162"/>
      <c r="AD35" s="1"/>
    </row>
    <row r="36" spans="1:30" ht="56.25" x14ac:dyDescent="0.25">
      <c r="A36" s="56">
        <v>1</v>
      </c>
      <c r="B36" s="161" t="s">
        <v>270</v>
      </c>
      <c r="C36" s="56" t="s">
        <v>67</v>
      </c>
      <c r="D36" s="56" t="s">
        <v>218</v>
      </c>
      <c r="E36" s="56">
        <v>8035045</v>
      </c>
      <c r="F36" s="56">
        <v>283</v>
      </c>
      <c r="G36" s="56" t="s">
        <v>206</v>
      </c>
      <c r="H36" s="43" t="s">
        <v>271</v>
      </c>
      <c r="I36" s="54">
        <v>9922.3639999999996</v>
      </c>
      <c r="J36" s="54">
        <v>9922.3639999999996</v>
      </c>
      <c r="K36" s="54"/>
      <c r="L36" s="54">
        <v>3000</v>
      </c>
      <c r="M36" s="54">
        <v>3000</v>
      </c>
      <c r="N36" s="54"/>
      <c r="O36" s="54">
        <v>9950</v>
      </c>
      <c r="P36" s="54">
        <v>9950</v>
      </c>
      <c r="Q36" s="54">
        <v>0</v>
      </c>
      <c r="R36" s="54">
        <v>3000</v>
      </c>
      <c r="S36" s="54">
        <v>3000</v>
      </c>
      <c r="T36" s="54">
        <v>0</v>
      </c>
      <c r="U36" s="54">
        <v>3000</v>
      </c>
      <c r="V36" s="54">
        <v>3000</v>
      </c>
      <c r="W36" s="54"/>
      <c r="X36" s="54">
        <v>6000</v>
      </c>
      <c r="Y36" s="54">
        <v>6000</v>
      </c>
      <c r="Z36" s="54"/>
      <c r="AA36" s="56" t="s">
        <v>269</v>
      </c>
      <c r="AB36" s="43"/>
    </row>
    <row r="37" spans="1:30" s="11" customFormat="1" x14ac:dyDescent="0.25">
      <c r="A37" s="17" t="s">
        <v>272</v>
      </c>
      <c r="B37" s="17" t="s">
        <v>273</v>
      </c>
      <c r="C37" s="17"/>
      <c r="D37" s="17"/>
      <c r="E37" s="17"/>
      <c r="F37" s="17"/>
      <c r="G37" s="17"/>
      <c r="H37" s="39"/>
      <c r="I37" s="18">
        <f>I38</f>
        <v>18496.791000000001</v>
      </c>
      <c r="J37" s="18">
        <f>J38</f>
        <v>18496.791000000001</v>
      </c>
      <c r="K37" s="18">
        <f>K38</f>
        <v>0</v>
      </c>
      <c r="L37" s="18" t="e">
        <f>#REF!+L38</f>
        <v>#REF!</v>
      </c>
      <c r="M37" s="18" t="e">
        <f>#REF!+M38</f>
        <v>#REF!</v>
      </c>
      <c r="N37" s="18" t="e">
        <f>#REF!+N38</f>
        <v>#REF!</v>
      </c>
      <c r="O37" s="18">
        <f>O38</f>
        <v>18496.791000000001</v>
      </c>
      <c r="P37" s="18">
        <f>P38</f>
        <v>18496.791000000001</v>
      </c>
      <c r="Q37" s="18">
        <f>Q38</f>
        <v>0</v>
      </c>
      <c r="R37" s="18" t="e">
        <f>#REF!+R38</f>
        <v>#REF!</v>
      </c>
      <c r="S37" s="18" t="e">
        <f>#REF!+S38</f>
        <v>#REF!</v>
      </c>
      <c r="T37" s="18" t="e">
        <f>#REF!+T38</f>
        <v>#REF!</v>
      </c>
      <c r="U37" s="18">
        <f t="shared" ref="U37:Z37" si="9">U38</f>
        <v>4000</v>
      </c>
      <c r="V37" s="18">
        <f t="shared" si="9"/>
        <v>4000</v>
      </c>
      <c r="W37" s="18">
        <f t="shared" si="9"/>
        <v>0</v>
      </c>
      <c r="X37" s="18">
        <f t="shared" si="9"/>
        <v>9000</v>
      </c>
      <c r="Y37" s="18">
        <f t="shared" si="9"/>
        <v>9000</v>
      </c>
      <c r="Z37" s="18">
        <f t="shared" si="9"/>
        <v>0</v>
      </c>
      <c r="AA37" s="18"/>
      <c r="AB37" s="18"/>
      <c r="AD37" s="1"/>
    </row>
    <row r="38" spans="1:30" s="19" customFormat="1" ht="19.5" x14ac:dyDescent="0.25">
      <c r="A38" s="164"/>
      <c r="B38" s="20" t="s">
        <v>86</v>
      </c>
      <c r="C38" s="20"/>
      <c r="D38" s="20"/>
      <c r="E38" s="20"/>
      <c r="F38" s="20"/>
      <c r="G38" s="20"/>
      <c r="H38" s="162"/>
      <c r="I38" s="21">
        <f t="shared" ref="I38:Z38" si="10">I39</f>
        <v>18496.791000000001</v>
      </c>
      <c r="J38" s="21">
        <f t="shared" si="10"/>
        <v>18496.791000000001</v>
      </c>
      <c r="K38" s="21">
        <f t="shared" si="10"/>
        <v>0</v>
      </c>
      <c r="L38" s="21">
        <f t="shared" si="10"/>
        <v>4000</v>
      </c>
      <c r="M38" s="21">
        <f t="shared" si="10"/>
        <v>4000</v>
      </c>
      <c r="N38" s="21">
        <f t="shared" si="10"/>
        <v>0</v>
      </c>
      <c r="O38" s="21">
        <f t="shared" si="10"/>
        <v>18496.791000000001</v>
      </c>
      <c r="P38" s="21">
        <f t="shared" si="10"/>
        <v>18496.791000000001</v>
      </c>
      <c r="Q38" s="21">
        <f t="shared" si="10"/>
        <v>0</v>
      </c>
      <c r="R38" s="21">
        <f t="shared" si="10"/>
        <v>4000</v>
      </c>
      <c r="S38" s="21">
        <f t="shared" si="10"/>
        <v>4000</v>
      </c>
      <c r="T38" s="21">
        <f t="shared" si="10"/>
        <v>0</v>
      </c>
      <c r="U38" s="21">
        <f t="shared" si="10"/>
        <v>4000</v>
      </c>
      <c r="V38" s="21">
        <f t="shared" si="10"/>
        <v>4000</v>
      </c>
      <c r="W38" s="21">
        <f t="shared" si="10"/>
        <v>0</v>
      </c>
      <c r="X38" s="21">
        <f t="shared" si="10"/>
        <v>9000</v>
      </c>
      <c r="Y38" s="21">
        <f t="shared" si="10"/>
        <v>9000</v>
      </c>
      <c r="Z38" s="21">
        <f t="shared" si="10"/>
        <v>0</v>
      </c>
      <c r="AA38" s="20"/>
      <c r="AB38" s="162"/>
      <c r="AD38" s="1"/>
    </row>
    <row r="39" spans="1:30" ht="60" customHeight="1" x14ac:dyDescent="0.25">
      <c r="A39" s="22" t="s">
        <v>274</v>
      </c>
      <c r="B39" s="165" t="s">
        <v>275</v>
      </c>
      <c r="C39" s="22" t="s">
        <v>71</v>
      </c>
      <c r="D39" s="22" t="s">
        <v>218</v>
      </c>
      <c r="E39" s="22"/>
      <c r="F39" s="22">
        <v>283</v>
      </c>
      <c r="G39" s="22" t="s">
        <v>150</v>
      </c>
      <c r="H39" s="48" t="s">
        <v>276</v>
      </c>
      <c r="I39" s="24">
        <f>+J39+K39</f>
        <v>18496.791000000001</v>
      </c>
      <c r="J39" s="24">
        <v>18496.791000000001</v>
      </c>
      <c r="K39" s="24"/>
      <c r="L39" s="24">
        <v>4000</v>
      </c>
      <c r="M39" s="24">
        <v>4000</v>
      </c>
      <c r="N39" s="24"/>
      <c r="O39" s="24">
        <f>+P39+Q39</f>
        <v>18496.791000000001</v>
      </c>
      <c r="P39" s="24">
        <f>+J39</f>
        <v>18496.791000000001</v>
      </c>
      <c r="Q39" s="24"/>
      <c r="R39" s="24">
        <v>4000</v>
      </c>
      <c r="S39" s="24">
        <v>4000</v>
      </c>
      <c r="T39" s="24"/>
      <c r="U39" s="24">
        <v>4000</v>
      </c>
      <c r="V39" s="24">
        <v>4000</v>
      </c>
      <c r="W39" s="24"/>
      <c r="X39" s="24">
        <v>9000</v>
      </c>
      <c r="Y39" s="24">
        <v>9000</v>
      </c>
      <c r="Z39" s="24"/>
      <c r="AA39" s="22" t="s">
        <v>273</v>
      </c>
      <c r="AB39" s="48"/>
    </row>
  </sheetData>
  <mergeCells count="30">
    <mergeCell ref="A2:AB2"/>
    <mergeCell ref="A3:AB3"/>
    <mergeCell ref="O5:Q6"/>
    <mergeCell ref="R5:T6"/>
    <mergeCell ref="U5:W6"/>
    <mergeCell ref="X5:Z6"/>
    <mergeCell ref="L5:N6"/>
    <mergeCell ref="AA5:AA8"/>
    <mergeCell ref="AB5:AB8"/>
    <mergeCell ref="C5:C8"/>
    <mergeCell ref="A5:A8"/>
    <mergeCell ref="B5:B8"/>
    <mergeCell ref="D5:D8"/>
    <mergeCell ref="E5:E8"/>
    <mergeCell ref="F5:F8"/>
    <mergeCell ref="G5:G8"/>
    <mergeCell ref="H5:K5"/>
    <mergeCell ref="I6:K6"/>
    <mergeCell ref="H6:H8"/>
    <mergeCell ref="O7:O8"/>
    <mergeCell ref="R7:R8"/>
    <mergeCell ref="Y7:Z7"/>
    <mergeCell ref="J7:K7"/>
    <mergeCell ref="U7:U8"/>
    <mergeCell ref="X7:X8"/>
    <mergeCell ref="I7:I8"/>
    <mergeCell ref="L7:L8"/>
    <mergeCell ref="P7:Q7"/>
    <mergeCell ref="S7:T7"/>
    <mergeCell ref="V7:W7"/>
  </mergeCells>
  <printOptions horizontalCentered="1"/>
  <pageMargins left="0.22" right="0.2" top="0.34" bottom="0.26" header="0.28999999999999998" footer="0.28999999999999998"/>
  <pageSetup paperSize="9" scale="45" fitToHeight="0" orientation="landscape" blackAndWhite="1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E26"/>
  <sheetViews>
    <sheetView view="pageBreakPreview" zoomScale="85" zoomScaleNormal="70" zoomScaleSheetLayoutView="85" workbookViewId="0">
      <pane xSplit="6" ySplit="7" topLeftCell="G8" activePane="bottomRight" state="frozen"/>
      <selection activeCell="O15" sqref="O15"/>
      <selection pane="topRight" activeCell="O15" sqref="O15"/>
      <selection pane="bottomLeft" activeCell="O15" sqref="O15"/>
      <selection pane="bottomRight" activeCell="AA29" sqref="AA10:AA29"/>
    </sheetView>
    <sheetView topLeftCell="A19" workbookViewId="1">
      <selection activeCell="A4" sqref="A4"/>
    </sheetView>
  </sheetViews>
  <sheetFormatPr defaultRowHeight="18.75" x14ac:dyDescent="0.25"/>
  <cols>
    <col min="1" max="1" width="6.85546875" style="2" customWidth="1"/>
    <col min="2" max="2" width="43.28515625" style="2" customWidth="1"/>
    <col min="3" max="3" width="14.42578125" style="2" customWidth="1"/>
    <col min="4" max="4" width="14.28515625" style="2" customWidth="1"/>
    <col min="5" max="5" width="13.140625" style="2" customWidth="1"/>
    <col min="6" max="6" width="9.140625" style="2" customWidth="1"/>
    <col min="7" max="7" width="9.140625" style="2"/>
    <col min="8" max="8" width="13.85546875" style="2" customWidth="1"/>
    <col min="9" max="11" width="13.140625" style="2" customWidth="1"/>
    <col min="12" max="14" width="13.140625" style="2" hidden="1" customWidth="1"/>
    <col min="15" max="17" width="13.140625" style="2" customWidth="1"/>
    <col min="18" max="20" width="13.140625" style="2" hidden="1" customWidth="1"/>
    <col min="21" max="26" width="13.140625" style="2" customWidth="1"/>
    <col min="27" max="27" width="17" style="2" customWidth="1"/>
    <col min="28" max="28" width="13" style="2" customWidth="1"/>
    <col min="29" max="31" width="9.28515625" style="2" bestFit="1" customWidth="1"/>
    <col min="32" max="32" width="10.5703125" style="2" bestFit="1" customWidth="1"/>
    <col min="33" max="16384" width="9.140625" style="2"/>
  </cols>
  <sheetData>
    <row r="1" spans="1:31" s="28" customFormat="1" ht="15.75" x14ac:dyDescent="0.25">
      <c r="B1" s="28" t="s">
        <v>277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</row>
    <row r="2" spans="1:31" s="166" customFormat="1" ht="27.75" customHeight="1" x14ac:dyDescent="0.25">
      <c r="A2" s="301" t="str">
        <f>'B2-TWTN'!A2:W2</f>
        <v>DỰ ÁN ĐANG TRIỂN KHAI</v>
      </c>
      <c r="B2" s="301"/>
      <c r="C2" s="301"/>
      <c r="D2" s="301"/>
      <c r="E2" s="301"/>
      <c r="F2" s="301"/>
      <c r="G2" s="30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 s="301"/>
      <c r="W2" s="301"/>
      <c r="X2" s="301"/>
      <c r="Y2" s="301"/>
      <c r="Z2" s="301"/>
      <c r="AA2" s="301"/>
      <c r="AB2" s="301"/>
    </row>
    <row r="3" spans="1:31" s="19" customFormat="1" ht="19.5" x14ac:dyDescent="0.25">
      <c r="A3" s="302" t="str">
        <f>'B2-TWTN'!A3:W3</f>
        <v xml:space="preserve">(Theo Quyết định số: 2796/QĐ-UBND ngày 19 tháng 12 năm 2023 của UBND tỉnh Vĩnh Phúc) </v>
      </c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2"/>
      <c r="P3" s="302"/>
      <c r="Q3" s="302"/>
      <c r="R3" s="302"/>
      <c r="S3" s="302"/>
      <c r="T3" s="302"/>
      <c r="U3" s="302"/>
      <c r="V3" s="302"/>
      <c r="W3" s="302"/>
      <c r="X3" s="302"/>
      <c r="Y3" s="302"/>
      <c r="Z3" s="302"/>
      <c r="AA3" s="302"/>
      <c r="AB3" s="302"/>
    </row>
    <row r="4" spans="1:31" s="49" customFormat="1" ht="15.75" x14ac:dyDescent="0.25">
      <c r="X4" s="274" t="s">
        <v>0</v>
      </c>
      <c r="Y4" s="274"/>
      <c r="Z4" s="274"/>
      <c r="AA4" s="274"/>
    </row>
    <row r="5" spans="1:31" s="11" customFormat="1" ht="40.5" customHeight="1" x14ac:dyDescent="0.25">
      <c r="A5" s="243" t="s">
        <v>1</v>
      </c>
      <c r="B5" s="243" t="s">
        <v>8</v>
      </c>
      <c r="C5" s="243" t="s">
        <v>39</v>
      </c>
      <c r="D5" s="243" t="s">
        <v>40</v>
      </c>
      <c r="E5" s="243" t="s">
        <v>11</v>
      </c>
      <c r="F5" s="243" t="s">
        <v>12</v>
      </c>
      <c r="G5" s="243" t="s">
        <v>41</v>
      </c>
      <c r="H5" s="243" t="s">
        <v>74</v>
      </c>
      <c r="I5" s="243"/>
      <c r="J5" s="243"/>
      <c r="K5" s="243"/>
      <c r="L5" s="243" t="s">
        <v>42</v>
      </c>
      <c r="M5" s="243"/>
      <c r="N5" s="243"/>
      <c r="O5" s="243" t="s">
        <v>75</v>
      </c>
      <c r="P5" s="243"/>
      <c r="Q5" s="243"/>
      <c r="R5" s="243" t="s">
        <v>44</v>
      </c>
      <c r="S5" s="243"/>
      <c r="T5" s="243"/>
      <c r="U5" s="243" t="s">
        <v>17</v>
      </c>
      <c r="V5" s="243"/>
      <c r="W5" s="243"/>
      <c r="X5" s="243" t="s">
        <v>45</v>
      </c>
      <c r="Y5" s="243"/>
      <c r="Z5" s="243"/>
      <c r="AA5" s="243" t="s">
        <v>19</v>
      </c>
      <c r="AB5" s="243" t="s">
        <v>2</v>
      </c>
    </row>
    <row r="6" spans="1:31" s="11" customFormat="1" x14ac:dyDescent="0.25">
      <c r="A6" s="243"/>
      <c r="B6" s="243"/>
      <c r="C6" s="243"/>
      <c r="D6" s="243"/>
      <c r="E6" s="243"/>
      <c r="F6" s="243"/>
      <c r="G6" s="243"/>
      <c r="H6" s="243" t="s">
        <v>46</v>
      </c>
      <c r="I6" s="243" t="s">
        <v>76</v>
      </c>
      <c r="J6" s="243" t="s">
        <v>48</v>
      </c>
      <c r="K6" s="243"/>
      <c r="L6" s="243" t="s">
        <v>22</v>
      </c>
      <c r="M6" s="243" t="s">
        <v>77</v>
      </c>
      <c r="N6" s="243"/>
      <c r="O6" s="243" t="s">
        <v>22</v>
      </c>
      <c r="P6" s="243" t="s">
        <v>77</v>
      </c>
      <c r="Q6" s="243"/>
      <c r="R6" s="243" t="s">
        <v>22</v>
      </c>
      <c r="S6" s="243" t="s">
        <v>77</v>
      </c>
      <c r="T6" s="243"/>
      <c r="U6" s="243" t="s">
        <v>22</v>
      </c>
      <c r="V6" s="243" t="s">
        <v>77</v>
      </c>
      <c r="W6" s="243"/>
      <c r="X6" s="243" t="s">
        <v>22</v>
      </c>
      <c r="Y6" s="243" t="s">
        <v>77</v>
      </c>
      <c r="Z6" s="243"/>
      <c r="AA6" s="243"/>
      <c r="AB6" s="243"/>
    </row>
    <row r="7" spans="1:31" s="11" customFormat="1" ht="75" x14ac:dyDescent="0.25">
      <c r="A7" s="243"/>
      <c r="B7" s="243"/>
      <c r="C7" s="243"/>
      <c r="D7" s="243"/>
      <c r="E7" s="243"/>
      <c r="F7" s="243"/>
      <c r="G7" s="243"/>
      <c r="H7" s="243"/>
      <c r="I7" s="243"/>
      <c r="J7" s="12" t="s">
        <v>78</v>
      </c>
      <c r="K7" s="12" t="s">
        <v>79</v>
      </c>
      <c r="L7" s="243"/>
      <c r="M7" s="12" t="s">
        <v>80</v>
      </c>
      <c r="N7" s="12" t="s">
        <v>79</v>
      </c>
      <c r="O7" s="243"/>
      <c r="P7" s="12" t="s">
        <v>78</v>
      </c>
      <c r="Q7" s="12" t="s">
        <v>79</v>
      </c>
      <c r="R7" s="243"/>
      <c r="S7" s="12" t="s">
        <v>80</v>
      </c>
      <c r="T7" s="12" t="s">
        <v>79</v>
      </c>
      <c r="U7" s="243"/>
      <c r="V7" s="12" t="s">
        <v>78</v>
      </c>
      <c r="W7" s="12" t="s">
        <v>79</v>
      </c>
      <c r="X7" s="243"/>
      <c r="Y7" s="12" t="s">
        <v>140</v>
      </c>
      <c r="Z7" s="12" t="s">
        <v>79</v>
      </c>
      <c r="AA7" s="243"/>
      <c r="AB7" s="243"/>
    </row>
    <row r="8" spans="1:31" s="51" customFormat="1" ht="19.5" x14ac:dyDescent="0.25">
      <c r="A8" s="52" t="s">
        <v>85</v>
      </c>
      <c r="B8" s="53" t="s">
        <v>110</v>
      </c>
      <c r="C8" s="21"/>
      <c r="D8" s="21"/>
      <c r="E8" s="20"/>
      <c r="F8" s="21"/>
      <c r="G8" s="21"/>
      <c r="H8" s="21"/>
      <c r="I8" s="21">
        <f t="shared" ref="I8:Z8" si="0">+SUM(I9:I26)</f>
        <v>3230968.7199999997</v>
      </c>
      <c r="J8" s="21">
        <f t="shared" si="0"/>
        <v>2963968.7199999997</v>
      </c>
      <c r="K8" s="21">
        <f t="shared" si="0"/>
        <v>267000</v>
      </c>
      <c r="L8" s="21">
        <f t="shared" si="0"/>
        <v>1596180</v>
      </c>
      <c r="M8" s="21">
        <f t="shared" si="0"/>
        <v>1445616</v>
      </c>
      <c r="N8" s="21">
        <f t="shared" si="0"/>
        <v>150564</v>
      </c>
      <c r="O8" s="21">
        <f t="shared" si="0"/>
        <v>2790921.7199999997</v>
      </c>
      <c r="P8" s="21">
        <f t="shared" si="0"/>
        <v>2673921.7199999997</v>
      </c>
      <c r="Q8" s="21">
        <f t="shared" si="0"/>
        <v>117000</v>
      </c>
      <c r="R8" s="21">
        <f t="shared" si="0"/>
        <v>1532378</v>
      </c>
      <c r="S8" s="21">
        <f t="shared" si="0"/>
        <v>1381814</v>
      </c>
      <c r="T8" s="21">
        <f t="shared" si="0"/>
        <v>150564</v>
      </c>
      <c r="U8" s="21">
        <f t="shared" si="0"/>
        <v>1532378</v>
      </c>
      <c r="V8" s="21">
        <f t="shared" si="0"/>
        <v>1381814</v>
      </c>
      <c r="W8" s="21">
        <f t="shared" si="0"/>
        <v>150564</v>
      </c>
      <c r="X8" s="21">
        <f t="shared" si="0"/>
        <v>559019</v>
      </c>
      <c r="Y8" s="21">
        <f t="shared" si="0"/>
        <v>559019</v>
      </c>
      <c r="Z8" s="21">
        <f t="shared" si="0"/>
        <v>0</v>
      </c>
      <c r="AA8" s="21"/>
      <c r="AB8" s="21"/>
      <c r="AC8" s="57"/>
    </row>
    <row r="9" spans="1:31" s="35" customFormat="1" ht="75" x14ac:dyDescent="0.25">
      <c r="A9" s="54">
        <v>1</v>
      </c>
      <c r="B9" s="55" t="s">
        <v>281</v>
      </c>
      <c r="C9" s="42" t="s">
        <v>282</v>
      </c>
      <c r="D9" s="54" t="s">
        <v>279</v>
      </c>
      <c r="E9" s="56" t="s">
        <v>283</v>
      </c>
      <c r="F9" s="54"/>
      <c r="G9" s="54" t="s">
        <v>114</v>
      </c>
      <c r="H9" s="42" t="s">
        <v>284</v>
      </c>
      <c r="I9" s="54">
        <v>139494</v>
      </c>
      <c r="J9" s="54">
        <f>+I9</f>
        <v>139494</v>
      </c>
      <c r="K9" s="54">
        <v>0</v>
      </c>
      <c r="L9" s="54">
        <f>I9-70773+33000</f>
        <v>101721</v>
      </c>
      <c r="M9" s="54">
        <f>+L9</f>
        <v>101721</v>
      </c>
      <c r="N9" s="54">
        <v>0</v>
      </c>
      <c r="O9" s="54">
        <f>40170+15105</f>
        <v>55275</v>
      </c>
      <c r="P9" s="54">
        <f>O9</f>
        <v>55275</v>
      </c>
      <c r="Q9" s="54"/>
      <c r="R9" s="54">
        <v>81498</v>
      </c>
      <c r="S9" s="54">
        <f>R9</f>
        <v>81498</v>
      </c>
      <c r="T9" s="54">
        <v>0</v>
      </c>
      <c r="U9" s="54">
        <v>81498</v>
      </c>
      <c r="V9" s="54">
        <f>U9</f>
        <v>81498</v>
      </c>
      <c r="W9" s="54">
        <v>0</v>
      </c>
      <c r="X9" s="54">
        <v>25000</v>
      </c>
      <c r="Y9" s="54">
        <f>X9</f>
        <v>25000</v>
      </c>
      <c r="Z9" s="54"/>
      <c r="AA9" s="54" t="s">
        <v>102</v>
      </c>
      <c r="AB9" s="54"/>
      <c r="AC9" s="57"/>
      <c r="AE9" s="167"/>
    </row>
    <row r="10" spans="1:31" s="35" customFormat="1" ht="75" x14ac:dyDescent="0.25">
      <c r="A10" s="54">
        <v>2</v>
      </c>
      <c r="B10" s="55" t="s">
        <v>285</v>
      </c>
      <c r="C10" s="42" t="s">
        <v>286</v>
      </c>
      <c r="D10" s="54" t="s">
        <v>279</v>
      </c>
      <c r="E10" s="56">
        <v>7910292</v>
      </c>
      <c r="F10" s="54"/>
      <c r="G10" s="54" t="s">
        <v>287</v>
      </c>
      <c r="H10" s="42" t="s">
        <v>288</v>
      </c>
      <c r="I10" s="54">
        <v>78748</v>
      </c>
      <c r="J10" s="54">
        <f>I10</f>
        <v>78748</v>
      </c>
      <c r="K10" s="54">
        <v>0</v>
      </c>
      <c r="L10" s="54">
        <f>I10</f>
        <v>78748</v>
      </c>
      <c r="M10" s="54">
        <f>L10</f>
        <v>78748</v>
      </c>
      <c r="N10" s="54">
        <v>0</v>
      </c>
      <c r="O10" s="54">
        <f>P10</f>
        <v>24100</v>
      </c>
      <c r="P10" s="54">
        <v>24100</v>
      </c>
      <c r="Q10" s="54"/>
      <c r="R10" s="54">
        <v>35169</v>
      </c>
      <c r="S10" s="54">
        <f>R10</f>
        <v>35169</v>
      </c>
      <c r="T10" s="54">
        <v>0</v>
      </c>
      <c r="U10" s="54">
        <v>35169</v>
      </c>
      <c r="V10" s="54">
        <f>U10</f>
        <v>35169</v>
      </c>
      <c r="W10" s="54">
        <v>0</v>
      </c>
      <c r="X10" s="54">
        <f>Y10</f>
        <v>25000</v>
      </c>
      <c r="Y10" s="54">
        <v>25000</v>
      </c>
      <c r="Z10" s="54">
        <v>0</v>
      </c>
      <c r="AA10" s="54" t="s">
        <v>102</v>
      </c>
      <c r="AB10" s="54"/>
      <c r="AC10" s="57"/>
      <c r="AE10" s="167"/>
    </row>
    <row r="11" spans="1:31" s="35" customFormat="1" ht="75" x14ac:dyDescent="0.25">
      <c r="A11" s="54">
        <v>3</v>
      </c>
      <c r="B11" s="55" t="s">
        <v>289</v>
      </c>
      <c r="C11" s="42" t="s">
        <v>290</v>
      </c>
      <c r="D11" s="54" t="s">
        <v>279</v>
      </c>
      <c r="E11" s="56">
        <v>7911217</v>
      </c>
      <c r="F11" s="54">
        <v>292</v>
      </c>
      <c r="G11" s="54" t="s">
        <v>114</v>
      </c>
      <c r="H11" s="42" t="s">
        <v>291</v>
      </c>
      <c r="I11" s="54">
        <v>149417</v>
      </c>
      <c r="J11" s="54">
        <v>149417</v>
      </c>
      <c r="K11" s="54">
        <v>0</v>
      </c>
      <c r="L11" s="54">
        <v>76200</v>
      </c>
      <c r="M11" s="54">
        <v>76200</v>
      </c>
      <c r="N11" s="54">
        <v>0</v>
      </c>
      <c r="O11" s="54">
        <v>149417</v>
      </c>
      <c r="P11" s="54">
        <v>149417</v>
      </c>
      <c r="Q11" s="54">
        <v>0</v>
      </c>
      <c r="R11" s="54">
        <v>76200</v>
      </c>
      <c r="S11" s="54">
        <v>76200</v>
      </c>
      <c r="T11" s="54">
        <v>0</v>
      </c>
      <c r="U11" s="54">
        <v>76200</v>
      </c>
      <c r="V11" s="54">
        <v>76200</v>
      </c>
      <c r="W11" s="54">
        <v>0</v>
      </c>
      <c r="X11" s="54">
        <f>Y11</f>
        <v>45000</v>
      </c>
      <c r="Y11" s="54">
        <v>45000</v>
      </c>
      <c r="Z11" s="54">
        <v>0</v>
      </c>
      <c r="AA11" s="54" t="s">
        <v>36</v>
      </c>
      <c r="AB11" s="54"/>
      <c r="AC11" s="57"/>
      <c r="AE11" s="167"/>
    </row>
    <row r="12" spans="1:31" s="35" customFormat="1" ht="94.5" x14ac:dyDescent="0.25">
      <c r="A12" s="54">
        <v>4</v>
      </c>
      <c r="B12" s="55" t="s">
        <v>292</v>
      </c>
      <c r="C12" s="42" t="s">
        <v>293</v>
      </c>
      <c r="D12" s="54" t="s">
        <v>279</v>
      </c>
      <c r="E12" s="56">
        <v>7815929</v>
      </c>
      <c r="F12" s="54">
        <v>42120</v>
      </c>
      <c r="G12" s="54" t="s">
        <v>294</v>
      </c>
      <c r="H12" s="42" t="s">
        <v>295</v>
      </c>
      <c r="I12" s="54">
        <v>270000</v>
      </c>
      <c r="J12" s="54">
        <v>270000</v>
      </c>
      <c r="K12" s="54">
        <v>0</v>
      </c>
      <c r="L12" s="54">
        <v>176180</v>
      </c>
      <c r="M12" s="54">
        <v>176180</v>
      </c>
      <c r="N12" s="54"/>
      <c r="O12" s="54">
        <v>118820</v>
      </c>
      <c r="P12" s="54">
        <v>118820</v>
      </c>
      <c r="Q12" s="54"/>
      <c r="R12" s="54">
        <v>176180</v>
      </c>
      <c r="S12" s="54">
        <v>176180</v>
      </c>
      <c r="T12" s="54"/>
      <c r="U12" s="54">
        <v>176180</v>
      </c>
      <c r="V12" s="54">
        <v>176180</v>
      </c>
      <c r="W12" s="54"/>
      <c r="X12" s="54">
        <f>Y12</f>
        <v>35000</v>
      </c>
      <c r="Y12" s="54">
        <v>35000</v>
      </c>
      <c r="Z12" s="54"/>
      <c r="AA12" s="54" t="s">
        <v>296</v>
      </c>
      <c r="AB12" s="54"/>
      <c r="AC12" s="57"/>
      <c r="AE12" s="167"/>
    </row>
    <row r="13" spans="1:31" s="35" customFormat="1" ht="75" x14ac:dyDescent="0.25">
      <c r="A13" s="54">
        <v>5</v>
      </c>
      <c r="B13" s="55" t="s">
        <v>297</v>
      </c>
      <c r="C13" s="42" t="s">
        <v>298</v>
      </c>
      <c r="D13" s="54" t="s">
        <v>279</v>
      </c>
      <c r="E13" s="56">
        <v>7908983</v>
      </c>
      <c r="F13" s="54">
        <v>42120</v>
      </c>
      <c r="G13" s="54" t="s">
        <v>114</v>
      </c>
      <c r="H13" s="42" t="s">
        <v>299</v>
      </c>
      <c r="I13" s="54">
        <v>298500</v>
      </c>
      <c r="J13" s="54">
        <v>298500</v>
      </c>
      <c r="K13" s="54">
        <v>0</v>
      </c>
      <c r="L13" s="54">
        <v>192883</v>
      </c>
      <c r="M13" s="54">
        <v>192883</v>
      </c>
      <c r="N13" s="54"/>
      <c r="O13" s="54">
        <v>298500</v>
      </c>
      <c r="P13" s="54">
        <v>298500</v>
      </c>
      <c r="Q13" s="54"/>
      <c r="R13" s="54">
        <v>192883</v>
      </c>
      <c r="S13" s="54">
        <v>192883</v>
      </c>
      <c r="T13" s="54"/>
      <c r="U13" s="54">
        <v>192883</v>
      </c>
      <c r="V13" s="54">
        <v>192883</v>
      </c>
      <c r="W13" s="54"/>
      <c r="X13" s="54">
        <v>30000</v>
      </c>
      <c r="Y13" s="54">
        <v>30000</v>
      </c>
      <c r="Z13" s="54"/>
      <c r="AA13" s="54" t="s">
        <v>296</v>
      </c>
      <c r="AB13" s="54"/>
      <c r="AC13" s="57"/>
      <c r="AE13" s="167"/>
    </row>
    <row r="14" spans="1:31" s="35" customFormat="1" ht="47.25" x14ac:dyDescent="0.25">
      <c r="A14" s="54">
        <v>6</v>
      </c>
      <c r="B14" s="55" t="s">
        <v>300</v>
      </c>
      <c r="C14" s="42" t="s">
        <v>301</v>
      </c>
      <c r="D14" s="54" t="s">
        <v>279</v>
      </c>
      <c r="E14" s="56">
        <v>7981188</v>
      </c>
      <c r="F14" s="54">
        <v>42120</v>
      </c>
      <c r="G14" s="54" t="s">
        <v>114</v>
      </c>
      <c r="H14" s="42" t="s">
        <v>302</v>
      </c>
      <c r="I14" s="54">
        <v>77491</v>
      </c>
      <c r="J14" s="54">
        <v>77491</v>
      </c>
      <c r="K14" s="54">
        <v>0</v>
      </c>
      <c r="L14" s="54">
        <v>25000</v>
      </c>
      <c r="M14" s="54">
        <v>25000</v>
      </c>
      <c r="N14" s="54"/>
      <c r="O14" s="54">
        <v>77491</v>
      </c>
      <c r="P14" s="54">
        <v>77491</v>
      </c>
      <c r="Q14" s="54"/>
      <c r="R14" s="54">
        <v>25000</v>
      </c>
      <c r="S14" s="54">
        <v>25000</v>
      </c>
      <c r="T14" s="54"/>
      <c r="U14" s="54">
        <v>25000</v>
      </c>
      <c r="V14" s="54">
        <v>25000</v>
      </c>
      <c r="W14" s="54"/>
      <c r="X14" s="54">
        <v>30000</v>
      </c>
      <c r="Y14" s="54">
        <v>30000</v>
      </c>
      <c r="Z14" s="54"/>
      <c r="AA14" s="54" t="s">
        <v>296</v>
      </c>
      <c r="AB14" s="54"/>
      <c r="AC14" s="57"/>
      <c r="AE14" s="167"/>
    </row>
    <row r="15" spans="1:31" s="35" customFormat="1" ht="56.25" x14ac:dyDescent="0.25">
      <c r="A15" s="54">
        <v>7</v>
      </c>
      <c r="B15" s="55" t="s">
        <v>303</v>
      </c>
      <c r="C15" s="42" t="s">
        <v>304</v>
      </c>
      <c r="D15" s="54" t="s">
        <v>279</v>
      </c>
      <c r="E15" s="56">
        <v>8009699</v>
      </c>
      <c r="F15" s="54">
        <v>42120</v>
      </c>
      <c r="G15" s="54" t="s">
        <v>114</v>
      </c>
      <c r="H15" s="42" t="s">
        <v>305</v>
      </c>
      <c r="I15" s="54">
        <v>133220</v>
      </c>
      <c r="J15" s="54">
        <v>133220</v>
      </c>
      <c r="K15" s="54">
        <v>0</v>
      </c>
      <c r="L15" s="54">
        <v>30000</v>
      </c>
      <c r="M15" s="54">
        <v>30000</v>
      </c>
      <c r="N15" s="54"/>
      <c r="O15" s="54">
        <v>133220</v>
      </c>
      <c r="P15" s="54">
        <v>133220</v>
      </c>
      <c r="Q15" s="54"/>
      <c r="R15" s="54">
        <v>30000</v>
      </c>
      <c r="S15" s="54">
        <v>30000</v>
      </c>
      <c r="T15" s="54"/>
      <c r="U15" s="54">
        <v>30000</v>
      </c>
      <c r="V15" s="54">
        <v>30000</v>
      </c>
      <c r="W15" s="54"/>
      <c r="X15" s="54">
        <v>40000</v>
      </c>
      <c r="Y15" s="54">
        <v>40000</v>
      </c>
      <c r="Z15" s="54"/>
      <c r="AA15" s="54" t="s">
        <v>296</v>
      </c>
      <c r="AB15" s="54"/>
      <c r="AC15" s="57"/>
      <c r="AE15" s="167"/>
    </row>
    <row r="16" spans="1:31" s="35" customFormat="1" ht="75" x14ac:dyDescent="0.25">
      <c r="A16" s="54">
        <v>8</v>
      </c>
      <c r="B16" s="55" t="s">
        <v>306</v>
      </c>
      <c r="C16" s="42" t="s">
        <v>307</v>
      </c>
      <c r="D16" s="54" t="s">
        <v>279</v>
      </c>
      <c r="E16" s="56">
        <v>7941717</v>
      </c>
      <c r="F16" s="54">
        <v>292</v>
      </c>
      <c r="G16" s="54" t="s">
        <v>114</v>
      </c>
      <c r="H16" s="42" t="s">
        <v>308</v>
      </c>
      <c r="I16" s="54">
        <v>274000</v>
      </c>
      <c r="J16" s="54">
        <v>274000</v>
      </c>
      <c r="K16" s="54"/>
      <c r="L16" s="54">
        <v>120000</v>
      </c>
      <c r="M16" s="54">
        <v>120000</v>
      </c>
      <c r="N16" s="54"/>
      <c r="O16" s="54">
        <v>274000</v>
      </c>
      <c r="P16" s="54">
        <v>274000</v>
      </c>
      <c r="Q16" s="54"/>
      <c r="R16" s="54">
        <v>120000</v>
      </c>
      <c r="S16" s="54">
        <v>120000</v>
      </c>
      <c r="T16" s="54"/>
      <c r="U16" s="54">
        <v>120000</v>
      </c>
      <c r="V16" s="54">
        <v>120000</v>
      </c>
      <c r="W16" s="54"/>
      <c r="X16" s="54">
        <f>+Y16+Z16</f>
        <v>30000</v>
      </c>
      <c r="Y16" s="54">
        <v>30000</v>
      </c>
      <c r="Z16" s="54"/>
      <c r="AA16" s="54" t="s">
        <v>309</v>
      </c>
      <c r="AB16" s="54"/>
      <c r="AC16" s="57"/>
      <c r="AE16" s="167"/>
    </row>
    <row r="17" spans="1:31" s="35" customFormat="1" ht="56.25" x14ac:dyDescent="0.25">
      <c r="A17" s="54">
        <v>9</v>
      </c>
      <c r="B17" s="55" t="s">
        <v>310</v>
      </c>
      <c r="C17" s="42" t="s">
        <v>71</v>
      </c>
      <c r="D17" s="54" t="s">
        <v>279</v>
      </c>
      <c r="E17" s="56" t="s">
        <v>311</v>
      </c>
      <c r="F17" s="54"/>
      <c r="G17" s="54" t="s">
        <v>114</v>
      </c>
      <c r="H17" s="42" t="s">
        <v>312</v>
      </c>
      <c r="I17" s="54">
        <v>193686</v>
      </c>
      <c r="J17" s="54">
        <v>96686</v>
      </c>
      <c r="K17" s="54">
        <v>97000</v>
      </c>
      <c r="L17" s="54">
        <v>49999</v>
      </c>
      <c r="M17" s="54"/>
      <c r="N17" s="54">
        <v>49999</v>
      </c>
      <c r="O17" s="54">
        <f>+P17+Q17</f>
        <v>193686</v>
      </c>
      <c r="P17" s="54">
        <v>96686</v>
      </c>
      <c r="Q17" s="54">
        <v>97000</v>
      </c>
      <c r="R17" s="54">
        <v>49999</v>
      </c>
      <c r="S17" s="54"/>
      <c r="T17" s="54">
        <v>49999</v>
      </c>
      <c r="U17" s="54">
        <v>49999</v>
      </c>
      <c r="V17" s="54"/>
      <c r="W17" s="54">
        <v>49999</v>
      </c>
      <c r="X17" s="54">
        <f>+Y17</f>
        <v>40000</v>
      </c>
      <c r="Y17" s="54">
        <v>40000</v>
      </c>
      <c r="Z17" s="54"/>
      <c r="AA17" s="54" t="s">
        <v>313</v>
      </c>
      <c r="AB17" s="54" t="s">
        <v>314</v>
      </c>
      <c r="AC17" s="57"/>
      <c r="AE17" s="167"/>
    </row>
    <row r="18" spans="1:31" s="35" customFormat="1" ht="75" x14ac:dyDescent="0.25">
      <c r="A18" s="54">
        <v>10</v>
      </c>
      <c r="B18" s="55" t="s">
        <v>315</v>
      </c>
      <c r="C18" s="42" t="s">
        <v>316</v>
      </c>
      <c r="D18" s="54" t="s">
        <v>279</v>
      </c>
      <c r="E18" s="56" t="s">
        <v>317</v>
      </c>
      <c r="F18" s="54"/>
      <c r="G18" s="54" t="s">
        <v>143</v>
      </c>
      <c r="H18" s="42" t="s">
        <v>318</v>
      </c>
      <c r="I18" s="54">
        <v>66796</v>
      </c>
      <c r="J18" s="54">
        <v>66796</v>
      </c>
      <c r="K18" s="54"/>
      <c r="L18" s="54">
        <v>3700</v>
      </c>
      <c r="M18" s="54">
        <v>3700</v>
      </c>
      <c r="N18" s="54"/>
      <c r="O18" s="54">
        <v>66796</v>
      </c>
      <c r="P18" s="54">
        <v>66796</v>
      </c>
      <c r="Q18" s="54"/>
      <c r="R18" s="54">
        <v>3700</v>
      </c>
      <c r="S18" s="54">
        <v>3700</v>
      </c>
      <c r="T18" s="54"/>
      <c r="U18" s="54">
        <v>3700</v>
      </c>
      <c r="V18" s="54">
        <v>3700</v>
      </c>
      <c r="W18" s="54"/>
      <c r="X18" s="54">
        <f>Y18</f>
        <v>17519</v>
      </c>
      <c r="Y18" s="54">
        <f>22519-5000</f>
        <v>17519</v>
      </c>
      <c r="Z18" s="54"/>
      <c r="AA18" s="54" t="s">
        <v>313</v>
      </c>
      <c r="AB18" s="54"/>
      <c r="AC18" s="57"/>
      <c r="AE18" s="167"/>
    </row>
    <row r="19" spans="1:31" s="35" customFormat="1" ht="75" x14ac:dyDescent="0.25">
      <c r="A19" s="54">
        <v>11</v>
      </c>
      <c r="B19" s="55" t="s">
        <v>319</v>
      </c>
      <c r="C19" s="42" t="s">
        <v>66</v>
      </c>
      <c r="D19" s="54" t="s">
        <v>279</v>
      </c>
      <c r="E19" s="56">
        <v>7664720</v>
      </c>
      <c r="F19" s="54">
        <v>292</v>
      </c>
      <c r="G19" s="54" t="s">
        <v>64</v>
      </c>
      <c r="H19" s="61" t="s">
        <v>320</v>
      </c>
      <c r="I19" s="54">
        <v>173000</v>
      </c>
      <c r="J19" s="54">
        <v>23000</v>
      </c>
      <c r="K19" s="54">
        <v>150000</v>
      </c>
      <c r="L19" s="54">
        <v>110565</v>
      </c>
      <c r="M19" s="54">
        <v>10000</v>
      </c>
      <c r="N19" s="54">
        <v>100565</v>
      </c>
      <c r="O19" s="54">
        <f>+P19+Q19</f>
        <v>23000</v>
      </c>
      <c r="P19" s="54">
        <v>23000</v>
      </c>
      <c r="Q19" s="54"/>
      <c r="R19" s="54">
        <v>110565</v>
      </c>
      <c r="S19" s="54">
        <v>10000</v>
      </c>
      <c r="T19" s="54">
        <v>100565</v>
      </c>
      <c r="U19" s="54">
        <v>110565</v>
      </c>
      <c r="V19" s="54">
        <v>10000</v>
      </c>
      <c r="W19" s="54">
        <v>100565</v>
      </c>
      <c r="X19" s="54">
        <v>10000</v>
      </c>
      <c r="Y19" s="54">
        <v>10000</v>
      </c>
      <c r="Z19" s="54"/>
      <c r="AA19" s="54" t="s">
        <v>280</v>
      </c>
      <c r="AB19" s="54"/>
      <c r="AC19" s="57"/>
      <c r="AE19" s="167"/>
    </row>
    <row r="20" spans="1:31" s="35" customFormat="1" ht="75" x14ac:dyDescent="0.25">
      <c r="A20" s="54">
        <v>12</v>
      </c>
      <c r="B20" s="55" t="s">
        <v>321</v>
      </c>
      <c r="C20" s="42" t="s">
        <v>62</v>
      </c>
      <c r="D20" s="54" t="s">
        <v>279</v>
      </c>
      <c r="E20" s="56">
        <v>7938269</v>
      </c>
      <c r="F20" s="54"/>
      <c r="G20" s="54" t="s">
        <v>100</v>
      </c>
      <c r="H20" s="42" t="s">
        <v>322</v>
      </c>
      <c r="I20" s="54">
        <v>270283.72100000002</v>
      </c>
      <c r="J20" s="54">
        <v>270283.72100000002</v>
      </c>
      <c r="K20" s="54"/>
      <c r="L20" s="54">
        <v>61252</v>
      </c>
      <c r="M20" s="54">
        <v>61252</v>
      </c>
      <c r="N20" s="54"/>
      <c r="O20" s="54">
        <v>270283.72100000002</v>
      </c>
      <c r="P20" s="54">
        <v>270283.72100000002</v>
      </c>
      <c r="Q20" s="54"/>
      <c r="R20" s="54">
        <v>61252</v>
      </c>
      <c r="S20" s="54">
        <v>61252</v>
      </c>
      <c r="T20" s="54"/>
      <c r="U20" s="54">
        <v>61252</v>
      </c>
      <c r="V20" s="54">
        <v>61252</v>
      </c>
      <c r="W20" s="54"/>
      <c r="X20" s="54">
        <v>33500</v>
      </c>
      <c r="Y20" s="54">
        <v>33500</v>
      </c>
      <c r="Z20" s="54"/>
      <c r="AA20" s="54" t="s">
        <v>323</v>
      </c>
      <c r="AB20" s="54"/>
      <c r="AC20" s="57"/>
      <c r="AE20" s="167"/>
    </row>
    <row r="21" spans="1:31" s="35" customFormat="1" ht="75" x14ac:dyDescent="0.25">
      <c r="A21" s="54">
        <v>13</v>
      </c>
      <c r="B21" s="55" t="s">
        <v>324</v>
      </c>
      <c r="C21" s="42" t="s">
        <v>62</v>
      </c>
      <c r="D21" s="54" t="s">
        <v>279</v>
      </c>
      <c r="E21" s="56">
        <v>7612480</v>
      </c>
      <c r="F21" s="54"/>
      <c r="G21" s="54" t="s">
        <v>114</v>
      </c>
      <c r="H21" s="42" t="s">
        <v>325</v>
      </c>
      <c r="I21" s="54">
        <v>49918.999000000003</v>
      </c>
      <c r="J21" s="54">
        <v>49918.999000000003</v>
      </c>
      <c r="K21" s="54"/>
      <c r="L21" s="54">
        <v>10350</v>
      </c>
      <c r="M21" s="54">
        <v>10350</v>
      </c>
      <c r="N21" s="54"/>
      <c r="O21" s="54">
        <v>49918.999000000003</v>
      </c>
      <c r="P21" s="54">
        <v>49918.999000000003</v>
      </c>
      <c r="Q21" s="54"/>
      <c r="R21" s="54">
        <v>10350</v>
      </c>
      <c r="S21" s="54">
        <v>10350</v>
      </c>
      <c r="T21" s="54"/>
      <c r="U21" s="54">
        <v>10350</v>
      </c>
      <c r="V21" s="54">
        <v>10350</v>
      </c>
      <c r="W21" s="54"/>
      <c r="X21" s="54">
        <v>23000</v>
      </c>
      <c r="Y21" s="54">
        <v>23000</v>
      </c>
      <c r="Z21" s="54"/>
      <c r="AA21" s="54" t="s">
        <v>323</v>
      </c>
      <c r="AB21" s="54"/>
      <c r="AC21" s="57"/>
      <c r="AE21" s="167"/>
    </row>
    <row r="22" spans="1:31" s="35" customFormat="1" ht="56.25" x14ac:dyDescent="0.25">
      <c r="A22" s="54">
        <v>14</v>
      </c>
      <c r="B22" s="55" t="s">
        <v>326</v>
      </c>
      <c r="C22" s="42" t="s">
        <v>327</v>
      </c>
      <c r="D22" s="54" t="s">
        <v>279</v>
      </c>
      <c r="E22" s="56">
        <v>7945536</v>
      </c>
      <c r="F22" s="54">
        <v>599</v>
      </c>
      <c r="G22" s="54" t="s">
        <v>143</v>
      </c>
      <c r="H22" s="42" t="s">
        <v>328</v>
      </c>
      <c r="I22" s="54">
        <v>277000</v>
      </c>
      <c r="J22" s="54">
        <v>257000</v>
      </c>
      <c r="K22" s="54">
        <v>20000</v>
      </c>
      <c r="L22" s="54">
        <v>130042</v>
      </c>
      <c r="M22" s="54">
        <v>130042</v>
      </c>
      <c r="N22" s="54">
        <v>0</v>
      </c>
      <c r="O22" s="54">
        <v>277000</v>
      </c>
      <c r="P22" s="54">
        <v>257000</v>
      </c>
      <c r="Q22" s="54">
        <v>20000</v>
      </c>
      <c r="R22" s="54">
        <v>130042</v>
      </c>
      <c r="S22" s="54">
        <f>140000-9958</f>
        <v>130042</v>
      </c>
      <c r="T22" s="54">
        <v>0</v>
      </c>
      <c r="U22" s="54">
        <v>130042</v>
      </c>
      <c r="V22" s="54">
        <v>130042</v>
      </c>
      <c r="W22" s="54">
        <v>0</v>
      </c>
      <c r="X22" s="54">
        <f>Y22</f>
        <v>40000</v>
      </c>
      <c r="Y22" s="54">
        <v>40000</v>
      </c>
      <c r="Z22" s="54"/>
      <c r="AA22" s="54" t="s">
        <v>329</v>
      </c>
      <c r="AB22" s="54"/>
      <c r="AC22" s="57"/>
      <c r="AE22" s="167"/>
    </row>
    <row r="23" spans="1:31" s="35" customFormat="1" ht="56.25" x14ac:dyDescent="0.25">
      <c r="A23" s="54">
        <v>15</v>
      </c>
      <c r="B23" s="55" t="s">
        <v>330</v>
      </c>
      <c r="C23" s="42" t="s">
        <v>69</v>
      </c>
      <c r="D23" s="54" t="s">
        <v>279</v>
      </c>
      <c r="E23" s="56">
        <v>8035318</v>
      </c>
      <c r="F23" s="54">
        <v>599</v>
      </c>
      <c r="G23" s="54" t="s">
        <v>242</v>
      </c>
      <c r="H23" s="42" t="s">
        <v>331</v>
      </c>
      <c r="I23" s="54">
        <v>33107</v>
      </c>
      <c r="J23" s="54">
        <v>33107</v>
      </c>
      <c r="K23" s="54">
        <v>0</v>
      </c>
      <c r="L23" s="54">
        <v>10000</v>
      </c>
      <c r="M23" s="54">
        <v>10000</v>
      </c>
      <c r="N23" s="54">
        <v>0</v>
      </c>
      <c r="O23" s="54">
        <v>33107</v>
      </c>
      <c r="P23" s="54">
        <v>33107</v>
      </c>
      <c r="Q23" s="54">
        <v>0</v>
      </c>
      <c r="R23" s="54">
        <v>10000</v>
      </c>
      <c r="S23" s="54">
        <v>10000</v>
      </c>
      <c r="T23" s="54">
        <v>0</v>
      </c>
      <c r="U23" s="54">
        <v>10000</v>
      </c>
      <c r="V23" s="54">
        <v>10000</v>
      </c>
      <c r="W23" s="54">
        <v>0</v>
      </c>
      <c r="X23" s="54">
        <f>Y23</f>
        <v>15000</v>
      </c>
      <c r="Y23" s="54">
        <v>15000</v>
      </c>
      <c r="Z23" s="54">
        <v>0</v>
      </c>
      <c r="AA23" s="54" t="s">
        <v>329</v>
      </c>
      <c r="AB23" s="54"/>
      <c r="AC23" s="57"/>
      <c r="AE23" s="167"/>
    </row>
    <row r="24" spans="1:31" s="35" customFormat="1" ht="47.25" x14ac:dyDescent="0.25">
      <c r="A24" s="54">
        <v>16</v>
      </c>
      <c r="B24" s="55" t="s">
        <v>332</v>
      </c>
      <c r="C24" s="42" t="s">
        <v>210</v>
      </c>
      <c r="D24" s="54" t="s">
        <v>203</v>
      </c>
      <c r="E24" s="56">
        <v>7977032</v>
      </c>
      <c r="F24" s="54">
        <v>292</v>
      </c>
      <c r="G24" s="54" t="s">
        <v>114</v>
      </c>
      <c r="H24" s="42" t="s">
        <v>333</v>
      </c>
      <c r="I24" s="54">
        <v>262972</v>
      </c>
      <c r="J24" s="54">
        <v>262972</v>
      </c>
      <c r="K24" s="54"/>
      <c r="L24" s="54">
        <v>120000</v>
      </c>
      <c r="M24" s="54">
        <v>120000</v>
      </c>
      <c r="N24" s="54"/>
      <c r="O24" s="54">
        <v>262972</v>
      </c>
      <c r="P24" s="54">
        <v>262972</v>
      </c>
      <c r="Q24" s="54"/>
      <c r="R24" s="54">
        <v>120000</v>
      </c>
      <c r="S24" s="54">
        <v>120000</v>
      </c>
      <c r="T24" s="54"/>
      <c r="U24" s="54">
        <v>120000</v>
      </c>
      <c r="V24" s="54">
        <v>120000</v>
      </c>
      <c r="W24" s="54"/>
      <c r="X24" s="54">
        <f>Y24</f>
        <v>40000</v>
      </c>
      <c r="Y24" s="54">
        <v>40000</v>
      </c>
      <c r="Z24" s="54"/>
      <c r="AA24" s="54" t="s">
        <v>334</v>
      </c>
      <c r="AB24" s="54"/>
      <c r="AC24" s="57"/>
      <c r="AE24" s="167"/>
    </row>
    <row r="25" spans="1:31" s="35" customFormat="1" ht="94.5" x14ac:dyDescent="0.25">
      <c r="A25" s="54">
        <v>17</v>
      </c>
      <c r="B25" s="55" t="s">
        <v>335</v>
      </c>
      <c r="C25" s="42" t="s">
        <v>210</v>
      </c>
      <c r="D25" s="54" t="s">
        <v>203</v>
      </c>
      <c r="E25" s="56">
        <v>8050205</v>
      </c>
      <c r="F25" s="54">
        <v>292</v>
      </c>
      <c r="G25" s="54" t="s">
        <v>100</v>
      </c>
      <c r="H25" s="42" t="s">
        <v>474</v>
      </c>
      <c r="I25" s="54">
        <v>134640</v>
      </c>
      <c r="J25" s="54">
        <v>134640</v>
      </c>
      <c r="K25" s="54"/>
      <c r="L25" s="54">
        <v>34000</v>
      </c>
      <c r="M25" s="54">
        <v>34000</v>
      </c>
      <c r="N25" s="54"/>
      <c r="O25" s="54">
        <v>134640</v>
      </c>
      <c r="P25" s="54">
        <v>134640</v>
      </c>
      <c r="Q25" s="54"/>
      <c r="R25" s="54">
        <v>34000</v>
      </c>
      <c r="S25" s="54">
        <v>34000</v>
      </c>
      <c r="T25" s="54"/>
      <c r="U25" s="54">
        <v>34000</v>
      </c>
      <c r="V25" s="54">
        <v>34000</v>
      </c>
      <c r="W25" s="54"/>
      <c r="X25" s="54">
        <f>Y25</f>
        <v>40000</v>
      </c>
      <c r="Y25" s="54">
        <v>40000</v>
      </c>
      <c r="Z25" s="54"/>
      <c r="AA25" s="54" t="s">
        <v>334</v>
      </c>
      <c r="AB25" s="54"/>
      <c r="AC25" s="57"/>
      <c r="AE25" s="167"/>
    </row>
    <row r="26" spans="1:31" s="35" customFormat="1" ht="56.25" x14ac:dyDescent="0.25">
      <c r="A26" s="24">
        <v>18</v>
      </c>
      <c r="B26" s="23" t="s">
        <v>336</v>
      </c>
      <c r="C26" s="46" t="s">
        <v>337</v>
      </c>
      <c r="D26" s="24" t="s">
        <v>279</v>
      </c>
      <c r="E26" s="22">
        <v>7899101</v>
      </c>
      <c r="F26" s="24">
        <v>292</v>
      </c>
      <c r="G26" s="24" t="s">
        <v>34</v>
      </c>
      <c r="H26" s="46" t="s">
        <v>338</v>
      </c>
      <c r="I26" s="24">
        <v>348695</v>
      </c>
      <c r="J26" s="24">
        <v>348695</v>
      </c>
      <c r="K26" s="24">
        <v>0</v>
      </c>
      <c r="L26" s="24">
        <v>265540</v>
      </c>
      <c r="M26" s="24">
        <v>265540</v>
      </c>
      <c r="N26" s="24">
        <v>0</v>
      </c>
      <c r="O26" s="24">
        <v>348695</v>
      </c>
      <c r="P26" s="24">
        <v>348695</v>
      </c>
      <c r="Q26" s="24"/>
      <c r="R26" s="24">
        <v>265540</v>
      </c>
      <c r="S26" s="24">
        <v>265540</v>
      </c>
      <c r="T26" s="24">
        <v>0</v>
      </c>
      <c r="U26" s="24">
        <v>265540</v>
      </c>
      <c r="V26" s="24">
        <v>265540</v>
      </c>
      <c r="W26" s="24">
        <v>0</v>
      </c>
      <c r="X26" s="24">
        <v>40000</v>
      </c>
      <c r="Y26" s="24">
        <v>40000</v>
      </c>
      <c r="Z26" s="24"/>
      <c r="AA26" s="24" t="s">
        <v>107</v>
      </c>
      <c r="AB26" s="24"/>
      <c r="AC26" s="57"/>
      <c r="AE26" s="167"/>
    </row>
  </sheetData>
  <mergeCells count="31">
    <mergeCell ref="A2:AB2"/>
    <mergeCell ref="A3:AB3"/>
    <mergeCell ref="X4:AA4"/>
    <mergeCell ref="A5:A7"/>
    <mergeCell ref="B5:B7"/>
    <mergeCell ref="C5:C7"/>
    <mergeCell ref="D5:D7"/>
    <mergeCell ref="E5:E7"/>
    <mergeCell ref="F5:F7"/>
    <mergeCell ref="G5:G7"/>
    <mergeCell ref="AA5:AA7"/>
    <mergeCell ref="AB5:AB7"/>
    <mergeCell ref="H5:K5"/>
    <mergeCell ref="L5:N5"/>
    <mergeCell ref="O5:Q5"/>
    <mergeCell ref="R5:T5"/>
    <mergeCell ref="U5:W5"/>
    <mergeCell ref="X5:Z5"/>
    <mergeCell ref="H6:H7"/>
    <mergeCell ref="I6:I7"/>
    <mergeCell ref="L6:L7"/>
    <mergeCell ref="O6:O7"/>
    <mergeCell ref="R6:R7"/>
    <mergeCell ref="U6:U7"/>
    <mergeCell ref="X6:X7"/>
    <mergeCell ref="J6:K6"/>
    <mergeCell ref="M6:N6"/>
    <mergeCell ref="P6:Q6"/>
    <mergeCell ref="S6:T6"/>
    <mergeCell ref="V6:W6"/>
    <mergeCell ref="Y6:Z6"/>
  </mergeCells>
  <printOptions horizontalCentered="1"/>
  <pageMargins left="0.31" right="0.17" top="0.33" bottom="0.19" header="0.31" footer="0.27"/>
  <pageSetup paperSize="9" scale="45" fitToHeight="0" orientation="landscape" blackAndWhite="1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C12"/>
  <sheetViews>
    <sheetView tabSelected="1" view="pageBreakPreview" zoomScale="85" zoomScaleNormal="85" zoomScaleSheetLayoutView="85" workbookViewId="0">
      <pane xSplit="6" ySplit="9" topLeftCell="G10" activePane="bottomRight" state="frozen"/>
      <selection activeCell="O15" sqref="O15"/>
      <selection pane="topRight" activeCell="O15" sqref="O15"/>
      <selection pane="bottomLeft" activeCell="O15" sqref="O15"/>
      <selection pane="bottomRight" activeCell="E15" sqref="E15"/>
    </sheetView>
    <sheetView workbookViewId="1">
      <selection activeCell="A4" sqref="A4"/>
    </sheetView>
  </sheetViews>
  <sheetFormatPr defaultColWidth="9" defaultRowHeight="16.5" x14ac:dyDescent="0.25"/>
  <cols>
    <col min="1" max="1" width="5.5703125" style="123" customWidth="1"/>
    <col min="2" max="2" width="35.7109375" style="123" customWidth="1"/>
    <col min="3" max="3" width="10.5703125" style="124" customWidth="1"/>
    <col min="4" max="4" width="11.7109375" style="124" customWidth="1"/>
    <col min="5" max="6" width="9.28515625" style="124" customWidth="1"/>
    <col min="7" max="7" width="11.140625" style="124" customWidth="1"/>
    <col min="8" max="8" width="13.7109375" style="124" customWidth="1"/>
    <col min="9" max="11" width="9.140625" style="124" customWidth="1"/>
    <col min="12" max="14" width="9.140625" style="124" hidden="1" customWidth="1"/>
    <col min="15" max="17" width="9.140625" style="124" customWidth="1"/>
    <col min="18" max="20" width="9.140625" style="124" hidden="1" customWidth="1"/>
    <col min="21" max="24" width="9.140625" style="124" customWidth="1"/>
    <col min="25" max="25" width="11" style="124" customWidth="1"/>
    <col min="26" max="26" width="9.140625" style="124" customWidth="1"/>
    <col min="27" max="27" width="11" style="124" customWidth="1"/>
    <col min="28" max="28" width="8.140625" style="123" customWidth="1"/>
    <col min="29" max="29" width="9.5703125" style="123" customWidth="1"/>
    <col min="30" max="30" width="14.85546875" style="123" bestFit="1" customWidth="1"/>
    <col min="31" max="31" width="16.140625" style="123" bestFit="1" customWidth="1"/>
    <col min="32" max="32" width="14.85546875" style="123" bestFit="1" customWidth="1"/>
    <col min="33" max="255" width="9" style="123"/>
    <col min="256" max="256" width="5.5703125" style="123" customWidth="1"/>
    <col min="257" max="257" width="29.85546875" style="123" customWidth="1"/>
    <col min="258" max="258" width="10.5703125" style="123" customWidth="1"/>
    <col min="259" max="262" width="9.28515625" style="123" customWidth="1"/>
    <col min="263" max="263" width="10.28515625" style="123" customWidth="1"/>
    <col min="264" max="266" width="9" style="123"/>
    <col min="267" max="267" width="9.85546875" style="123" customWidth="1"/>
    <col min="268" max="269" width="8.85546875" style="123" customWidth="1"/>
    <col min="270" max="276" width="9" style="123"/>
    <col min="277" max="278" width="8.140625" style="123" customWidth="1"/>
    <col min="279" max="279" width="9" style="123"/>
    <col min="280" max="281" width="8.5703125" style="123" customWidth="1"/>
    <col min="282" max="282" width="10" style="123" customWidth="1"/>
    <col min="283" max="511" width="9" style="123"/>
    <col min="512" max="512" width="5.5703125" style="123" customWidth="1"/>
    <col min="513" max="513" width="29.85546875" style="123" customWidth="1"/>
    <col min="514" max="514" width="10.5703125" style="123" customWidth="1"/>
    <col min="515" max="518" width="9.28515625" style="123" customWidth="1"/>
    <col min="519" max="519" width="10.28515625" style="123" customWidth="1"/>
    <col min="520" max="522" width="9" style="123"/>
    <col min="523" max="523" width="9.85546875" style="123" customWidth="1"/>
    <col min="524" max="525" width="8.85546875" style="123" customWidth="1"/>
    <col min="526" max="532" width="9" style="123"/>
    <col min="533" max="534" width="8.140625" style="123" customWidth="1"/>
    <col min="535" max="535" width="9" style="123"/>
    <col min="536" max="537" width="8.5703125" style="123" customWidth="1"/>
    <col min="538" max="538" width="10" style="123" customWidth="1"/>
    <col min="539" max="767" width="9" style="123"/>
    <col min="768" max="768" width="5.5703125" style="123" customWidth="1"/>
    <col min="769" max="769" width="29.85546875" style="123" customWidth="1"/>
    <col min="770" max="770" width="10.5703125" style="123" customWidth="1"/>
    <col min="771" max="774" width="9.28515625" style="123" customWidth="1"/>
    <col min="775" max="775" width="10.28515625" style="123" customWidth="1"/>
    <col min="776" max="778" width="9" style="123"/>
    <col min="779" max="779" width="9.85546875" style="123" customWidth="1"/>
    <col min="780" max="781" width="8.85546875" style="123" customWidth="1"/>
    <col min="782" max="788" width="9" style="123"/>
    <col min="789" max="790" width="8.140625" style="123" customWidth="1"/>
    <col min="791" max="791" width="9" style="123"/>
    <col min="792" max="793" width="8.5703125" style="123" customWidth="1"/>
    <col min="794" max="794" width="10" style="123" customWidth="1"/>
    <col min="795" max="1023" width="9" style="123"/>
    <col min="1024" max="1024" width="5.5703125" style="123" customWidth="1"/>
    <col min="1025" max="1025" width="29.85546875" style="123" customWidth="1"/>
    <col min="1026" max="1026" width="10.5703125" style="123" customWidth="1"/>
    <col min="1027" max="1030" width="9.28515625" style="123" customWidth="1"/>
    <col min="1031" max="1031" width="10.28515625" style="123" customWidth="1"/>
    <col min="1032" max="1034" width="9" style="123"/>
    <col min="1035" max="1035" width="9.85546875" style="123" customWidth="1"/>
    <col min="1036" max="1037" width="8.85546875" style="123" customWidth="1"/>
    <col min="1038" max="1044" width="9" style="123"/>
    <col min="1045" max="1046" width="8.140625" style="123" customWidth="1"/>
    <col min="1047" max="1047" width="9" style="123"/>
    <col min="1048" max="1049" width="8.5703125" style="123" customWidth="1"/>
    <col min="1050" max="1050" width="10" style="123" customWidth="1"/>
    <col min="1051" max="1279" width="9" style="123"/>
    <col min="1280" max="1280" width="5.5703125" style="123" customWidth="1"/>
    <col min="1281" max="1281" width="29.85546875" style="123" customWidth="1"/>
    <col min="1282" max="1282" width="10.5703125" style="123" customWidth="1"/>
    <col min="1283" max="1286" width="9.28515625" style="123" customWidth="1"/>
    <col min="1287" max="1287" width="10.28515625" style="123" customWidth="1"/>
    <col min="1288" max="1290" width="9" style="123"/>
    <col min="1291" max="1291" width="9.85546875" style="123" customWidth="1"/>
    <col min="1292" max="1293" width="8.85546875" style="123" customWidth="1"/>
    <col min="1294" max="1300" width="9" style="123"/>
    <col min="1301" max="1302" width="8.140625" style="123" customWidth="1"/>
    <col min="1303" max="1303" width="9" style="123"/>
    <col min="1304" max="1305" width="8.5703125" style="123" customWidth="1"/>
    <col min="1306" max="1306" width="10" style="123" customWidth="1"/>
    <col min="1307" max="1535" width="9" style="123"/>
    <col min="1536" max="1536" width="5.5703125" style="123" customWidth="1"/>
    <col min="1537" max="1537" width="29.85546875" style="123" customWidth="1"/>
    <col min="1538" max="1538" width="10.5703125" style="123" customWidth="1"/>
    <col min="1539" max="1542" width="9.28515625" style="123" customWidth="1"/>
    <col min="1543" max="1543" width="10.28515625" style="123" customWidth="1"/>
    <col min="1544" max="1546" width="9" style="123"/>
    <col min="1547" max="1547" width="9.85546875" style="123" customWidth="1"/>
    <col min="1548" max="1549" width="8.85546875" style="123" customWidth="1"/>
    <col min="1550" max="1556" width="9" style="123"/>
    <col min="1557" max="1558" width="8.140625" style="123" customWidth="1"/>
    <col min="1559" max="1559" width="9" style="123"/>
    <col min="1560" max="1561" width="8.5703125" style="123" customWidth="1"/>
    <col min="1562" max="1562" width="10" style="123" customWidth="1"/>
    <col min="1563" max="1791" width="9" style="123"/>
    <col min="1792" max="1792" width="5.5703125" style="123" customWidth="1"/>
    <col min="1793" max="1793" width="29.85546875" style="123" customWidth="1"/>
    <col min="1794" max="1794" width="10.5703125" style="123" customWidth="1"/>
    <col min="1795" max="1798" width="9.28515625" style="123" customWidth="1"/>
    <col min="1799" max="1799" width="10.28515625" style="123" customWidth="1"/>
    <col min="1800" max="1802" width="9" style="123"/>
    <col min="1803" max="1803" width="9.85546875" style="123" customWidth="1"/>
    <col min="1804" max="1805" width="8.85546875" style="123" customWidth="1"/>
    <col min="1806" max="1812" width="9" style="123"/>
    <col min="1813" max="1814" width="8.140625" style="123" customWidth="1"/>
    <col min="1815" max="1815" width="9" style="123"/>
    <col min="1816" max="1817" width="8.5703125" style="123" customWidth="1"/>
    <col min="1818" max="1818" width="10" style="123" customWidth="1"/>
    <col min="1819" max="2047" width="9" style="123"/>
    <col min="2048" max="2048" width="5.5703125" style="123" customWidth="1"/>
    <col min="2049" max="2049" width="29.85546875" style="123" customWidth="1"/>
    <col min="2050" max="2050" width="10.5703125" style="123" customWidth="1"/>
    <col min="2051" max="2054" width="9.28515625" style="123" customWidth="1"/>
    <col min="2055" max="2055" width="10.28515625" style="123" customWidth="1"/>
    <col min="2056" max="2058" width="9" style="123"/>
    <col min="2059" max="2059" width="9.85546875" style="123" customWidth="1"/>
    <col min="2060" max="2061" width="8.85546875" style="123" customWidth="1"/>
    <col min="2062" max="2068" width="9" style="123"/>
    <col min="2069" max="2070" width="8.140625" style="123" customWidth="1"/>
    <col min="2071" max="2071" width="9" style="123"/>
    <col min="2072" max="2073" width="8.5703125" style="123" customWidth="1"/>
    <col min="2074" max="2074" width="10" style="123" customWidth="1"/>
    <col min="2075" max="2303" width="9" style="123"/>
    <col min="2304" max="2304" width="5.5703125" style="123" customWidth="1"/>
    <col min="2305" max="2305" width="29.85546875" style="123" customWidth="1"/>
    <col min="2306" max="2306" width="10.5703125" style="123" customWidth="1"/>
    <col min="2307" max="2310" width="9.28515625" style="123" customWidth="1"/>
    <col min="2311" max="2311" width="10.28515625" style="123" customWidth="1"/>
    <col min="2312" max="2314" width="9" style="123"/>
    <col min="2315" max="2315" width="9.85546875" style="123" customWidth="1"/>
    <col min="2316" max="2317" width="8.85546875" style="123" customWidth="1"/>
    <col min="2318" max="2324" width="9" style="123"/>
    <col min="2325" max="2326" width="8.140625" style="123" customWidth="1"/>
    <col min="2327" max="2327" width="9" style="123"/>
    <col min="2328" max="2329" width="8.5703125" style="123" customWidth="1"/>
    <col min="2330" max="2330" width="10" style="123" customWidth="1"/>
    <col min="2331" max="2559" width="9" style="123"/>
    <col min="2560" max="2560" width="5.5703125" style="123" customWidth="1"/>
    <col min="2561" max="2561" width="29.85546875" style="123" customWidth="1"/>
    <col min="2562" max="2562" width="10.5703125" style="123" customWidth="1"/>
    <col min="2563" max="2566" width="9.28515625" style="123" customWidth="1"/>
    <col min="2567" max="2567" width="10.28515625" style="123" customWidth="1"/>
    <col min="2568" max="2570" width="9" style="123"/>
    <col min="2571" max="2571" width="9.85546875" style="123" customWidth="1"/>
    <col min="2572" max="2573" width="8.85546875" style="123" customWidth="1"/>
    <col min="2574" max="2580" width="9" style="123"/>
    <col min="2581" max="2582" width="8.140625" style="123" customWidth="1"/>
    <col min="2583" max="2583" width="9" style="123"/>
    <col min="2584" max="2585" width="8.5703125" style="123" customWidth="1"/>
    <col min="2586" max="2586" width="10" style="123" customWidth="1"/>
    <col min="2587" max="2815" width="9" style="123"/>
    <col min="2816" max="2816" width="5.5703125" style="123" customWidth="1"/>
    <col min="2817" max="2817" width="29.85546875" style="123" customWidth="1"/>
    <col min="2818" max="2818" width="10.5703125" style="123" customWidth="1"/>
    <col min="2819" max="2822" width="9.28515625" style="123" customWidth="1"/>
    <col min="2823" max="2823" width="10.28515625" style="123" customWidth="1"/>
    <col min="2824" max="2826" width="9" style="123"/>
    <col min="2827" max="2827" width="9.85546875" style="123" customWidth="1"/>
    <col min="2828" max="2829" width="8.85546875" style="123" customWidth="1"/>
    <col min="2830" max="2836" width="9" style="123"/>
    <col min="2837" max="2838" width="8.140625" style="123" customWidth="1"/>
    <col min="2839" max="2839" width="9" style="123"/>
    <col min="2840" max="2841" width="8.5703125" style="123" customWidth="1"/>
    <col min="2842" max="2842" width="10" style="123" customWidth="1"/>
    <col min="2843" max="3071" width="9" style="123"/>
    <col min="3072" max="3072" width="5.5703125" style="123" customWidth="1"/>
    <col min="3073" max="3073" width="29.85546875" style="123" customWidth="1"/>
    <col min="3074" max="3074" width="10.5703125" style="123" customWidth="1"/>
    <col min="3075" max="3078" width="9.28515625" style="123" customWidth="1"/>
    <col min="3079" max="3079" width="10.28515625" style="123" customWidth="1"/>
    <col min="3080" max="3082" width="9" style="123"/>
    <col min="3083" max="3083" width="9.85546875" style="123" customWidth="1"/>
    <col min="3084" max="3085" width="8.85546875" style="123" customWidth="1"/>
    <col min="3086" max="3092" width="9" style="123"/>
    <col min="3093" max="3094" width="8.140625" style="123" customWidth="1"/>
    <col min="3095" max="3095" width="9" style="123"/>
    <col min="3096" max="3097" width="8.5703125" style="123" customWidth="1"/>
    <col min="3098" max="3098" width="10" style="123" customWidth="1"/>
    <col min="3099" max="3327" width="9" style="123"/>
    <col min="3328" max="3328" width="5.5703125" style="123" customWidth="1"/>
    <col min="3329" max="3329" width="29.85546875" style="123" customWidth="1"/>
    <col min="3330" max="3330" width="10.5703125" style="123" customWidth="1"/>
    <col min="3331" max="3334" width="9.28515625" style="123" customWidth="1"/>
    <col min="3335" max="3335" width="10.28515625" style="123" customWidth="1"/>
    <col min="3336" max="3338" width="9" style="123"/>
    <col min="3339" max="3339" width="9.85546875" style="123" customWidth="1"/>
    <col min="3340" max="3341" width="8.85546875" style="123" customWidth="1"/>
    <col min="3342" max="3348" width="9" style="123"/>
    <col min="3349" max="3350" width="8.140625" style="123" customWidth="1"/>
    <col min="3351" max="3351" width="9" style="123"/>
    <col min="3352" max="3353" width="8.5703125" style="123" customWidth="1"/>
    <col min="3354" max="3354" width="10" style="123" customWidth="1"/>
    <col min="3355" max="3583" width="9" style="123"/>
    <col min="3584" max="3584" width="5.5703125" style="123" customWidth="1"/>
    <col min="3585" max="3585" width="29.85546875" style="123" customWidth="1"/>
    <col min="3586" max="3586" width="10.5703125" style="123" customWidth="1"/>
    <col min="3587" max="3590" width="9.28515625" style="123" customWidth="1"/>
    <col min="3591" max="3591" width="10.28515625" style="123" customWidth="1"/>
    <col min="3592" max="3594" width="9" style="123"/>
    <col min="3595" max="3595" width="9.85546875" style="123" customWidth="1"/>
    <col min="3596" max="3597" width="8.85546875" style="123" customWidth="1"/>
    <col min="3598" max="3604" width="9" style="123"/>
    <col min="3605" max="3606" width="8.140625" style="123" customWidth="1"/>
    <col min="3607" max="3607" width="9" style="123"/>
    <col min="3608" max="3609" width="8.5703125" style="123" customWidth="1"/>
    <col min="3610" max="3610" width="10" style="123" customWidth="1"/>
    <col min="3611" max="3839" width="9" style="123"/>
    <col min="3840" max="3840" width="5.5703125" style="123" customWidth="1"/>
    <col min="3841" max="3841" width="29.85546875" style="123" customWidth="1"/>
    <col min="3842" max="3842" width="10.5703125" style="123" customWidth="1"/>
    <col min="3843" max="3846" width="9.28515625" style="123" customWidth="1"/>
    <col min="3847" max="3847" width="10.28515625" style="123" customWidth="1"/>
    <col min="3848" max="3850" width="9" style="123"/>
    <col min="3851" max="3851" width="9.85546875" style="123" customWidth="1"/>
    <col min="3852" max="3853" width="8.85546875" style="123" customWidth="1"/>
    <col min="3854" max="3860" width="9" style="123"/>
    <col min="3861" max="3862" width="8.140625" style="123" customWidth="1"/>
    <col min="3863" max="3863" width="9" style="123"/>
    <col min="3864" max="3865" width="8.5703125" style="123" customWidth="1"/>
    <col min="3866" max="3866" width="10" style="123" customWidth="1"/>
    <col min="3867" max="4095" width="9" style="123"/>
    <col min="4096" max="4096" width="5.5703125" style="123" customWidth="1"/>
    <col min="4097" max="4097" width="29.85546875" style="123" customWidth="1"/>
    <col min="4098" max="4098" width="10.5703125" style="123" customWidth="1"/>
    <col min="4099" max="4102" width="9.28515625" style="123" customWidth="1"/>
    <col min="4103" max="4103" width="10.28515625" style="123" customWidth="1"/>
    <col min="4104" max="4106" width="9" style="123"/>
    <col min="4107" max="4107" width="9.85546875" style="123" customWidth="1"/>
    <col min="4108" max="4109" width="8.85546875" style="123" customWidth="1"/>
    <col min="4110" max="4116" width="9" style="123"/>
    <col min="4117" max="4118" width="8.140625" style="123" customWidth="1"/>
    <col min="4119" max="4119" width="9" style="123"/>
    <col min="4120" max="4121" width="8.5703125" style="123" customWidth="1"/>
    <col min="4122" max="4122" width="10" style="123" customWidth="1"/>
    <col min="4123" max="4351" width="9" style="123"/>
    <col min="4352" max="4352" width="5.5703125" style="123" customWidth="1"/>
    <col min="4353" max="4353" width="29.85546875" style="123" customWidth="1"/>
    <col min="4354" max="4354" width="10.5703125" style="123" customWidth="1"/>
    <col min="4355" max="4358" width="9.28515625" style="123" customWidth="1"/>
    <col min="4359" max="4359" width="10.28515625" style="123" customWidth="1"/>
    <col min="4360" max="4362" width="9" style="123"/>
    <col min="4363" max="4363" width="9.85546875" style="123" customWidth="1"/>
    <col min="4364" max="4365" width="8.85546875" style="123" customWidth="1"/>
    <col min="4366" max="4372" width="9" style="123"/>
    <col min="4373" max="4374" width="8.140625" style="123" customWidth="1"/>
    <col min="4375" max="4375" width="9" style="123"/>
    <col min="4376" max="4377" width="8.5703125" style="123" customWidth="1"/>
    <col min="4378" max="4378" width="10" style="123" customWidth="1"/>
    <col min="4379" max="4607" width="9" style="123"/>
    <col min="4608" max="4608" width="5.5703125" style="123" customWidth="1"/>
    <col min="4609" max="4609" width="29.85546875" style="123" customWidth="1"/>
    <col min="4610" max="4610" width="10.5703125" style="123" customWidth="1"/>
    <col min="4611" max="4614" width="9.28515625" style="123" customWidth="1"/>
    <col min="4615" max="4615" width="10.28515625" style="123" customWidth="1"/>
    <col min="4616" max="4618" width="9" style="123"/>
    <col min="4619" max="4619" width="9.85546875" style="123" customWidth="1"/>
    <col min="4620" max="4621" width="8.85546875" style="123" customWidth="1"/>
    <col min="4622" max="4628" width="9" style="123"/>
    <col min="4629" max="4630" width="8.140625" style="123" customWidth="1"/>
    <col min="4631" max="4631" width="9" style="123"/>
    <col min="4632" max="4633" width="8.5703125" style="123" customWidth="1"/>
    <col min="4634" max="4634" width="10" style="123" customWidth="1"/>
    <col min="4635" max="4863" width="9" style="123"/>
    <col min="4864" max="4864" width="5.5703125" style="123" customWidth="1"/>
    <col min="4865" max="4865" width="29.85546875" style="123" customWidth="1"/>
    <col min="4866" max="4866" width="10.5703125" style="123" customWidth="1"/>
    <col min="4867" max="4870" width="9.28515625" style="123" customWidth="1"/>
    <col min="4871" max="4871" width="10.28515625" style="123" customWidth="1"/>
    <col min="4872" max="4874" width="9" style="123"/>
    <col min="4875" max="4875" width="9.85546875" style="123" customWidth="1"/>
    <col min="4876" max="4877" width="8.85546875" style="123" customWidth="1"/>
    <col min="4878" max="4884" width="9" style="123"/>
    <col min="4885" max="4886" width="8.140625" style="123" customWidth="1"/>
    <col min="4887" max="4887" width="9" style="123"/>
    <col min="4888" max="4889" width="8.5703125" style="123" customWidth="1"/>
    <col min="4890" max="4890" width="10" style="123" customWidth="1"/>
    <col min="4891" max="5119" width="9" style="123"/>
    <col min="5120" max="5120" width="5.5703125" style="123" customWidth="1"/>
    <col min="5121" max="5121" width="29.85546875" style="123" customWidth="1"/>
    <col min="5122" max="5122" width="10.5703125" style="123" customWidth="1"/>
    <col min="5123" max="5126" width="9.28515625" style="123" customWidth="1"/>
    <col min="5127" max="5127" width="10.28515625" style="123" customWidth="1"/>
    <col min="5128" max="5130" width="9" style="123"/>
    <col min="5131" max="5131" width="9.85546875" style="123" customWidth="1"/>
    <col min="5132" max="5133" width="8.85546875" style="123" customWidth="1"/>
    <col min="5134" max="5140" width="9" style="123"/>
    <col min="5141" max="5142" width="8.140625" style="123" customWidth="1"/>
    <col min="5143" max="5143" width="9" style="123"/>
    <col min="5144" max="5145" width="8.5703125" style="123" customWidth="1"/>
    <col min="5146" max="5146" width="10" style="123" customWidth="1"/>
    <col min="5147" max="5375" width="9" style="123"/>
    <col min="5376" max="5376" width="5.5703125" style="123" customWidth="1"/>
    <col min="5377" max="5377" width="29.85546875" style="123" customWidth="1"/>
    <col min="5378" max="5378" width="10.5703125" style="123" customWidth="1"/>
    <col min="5379" max="5382" width="9.28515625" style="123" customWidth="1"/>
    <col min="5383" max="5383" width="10.28515625" style="123" customWidth="1"/>
    <col min="5384" max="5386" width="9" style="123"/>
    <col min="5387" max="5387" width="9.85546875" style="123" customWidth="1"/>
    <col min="5388" max="5389" width="8.85546875" style="123" customWidth="1"/>
    <col min="5390" max="5396" width="9" style="123"/>
    <col min="5397" max="5398" width="8.140625" style="123" customWidth="1"/>
    <col min="5399" max="5399" width="9" style="123"/>
    <col min="5400" max="5401" width="8.5703125" style="123" customWidth="1"/>
    <col min="5402" max="5402" width="10" style="123" customWidth="1"/>
    <col min="5403" max="5631" width="9" style="123"/>
    <col min="5632" max="5632" width="5.5703125" style="123" customWidth="1"/>
    <col min="5633" max="5633" width="29.85546875" style="123" customWidth="1"/>
    <col min="5634" max="5634" width="10.5703125" style="123" customWidth="1"/>
    <col min="5635" max="5638" width="9.28515625" style="123" customWidth="1"/>
    <col min="5639" max="5639" width="10.28515625" style="123" customWidth="1"/>
    <col min="5640" max="5642" width="9" style="123"/>
    <col min="5643" max="5643" width="9.85546875" style="123" customWidth="1"/>
    <col min="5644" max="5645" width="8.85546875" style="123" customWidth="1"/>
    <col min="5646" max="5652" width="9" style="123"/>
    <col min="5653" max="5654" width="8.140625" style="123" customWidth="1"/>
    <col min="5655" max="5655" width="9" style="123"/>
    <col min="5656" max="5657" width="8.5703125" style="123" customWidth="1"/>
    <col min="5658" max="5658" width="10" style="123" customWidth="1"/>
    <col min="5659" max="5887" width="9" style="123"/>
    <col min="5888" max="5888" width="5.5703125" style="123" customWidth="1"/>
    <col min="5889" max="5889" width="29.85546875" style="123" customWidth="1"/>
    <col min="5890" max="5890" width="10.5703125" style="123" customWidth="1"/>
    <col min="5891" max="5894" width="9.28515625" style="123" customWidth="1"/>
    <col min="5895" max="5895" width="10.28515625" style="123" customWidth="1"/>
    <col min="5896" max="5898" width="9" style="123"/>
    <col min="5899" max="5899" width="9.85546875" style="123" customWidth="1"/>
    <col min="5900" max="5901" width="8.85546875" style="123" customWidth="1"/>
    <col min="5902" max="5908" width="9" style="123"/>
    <col min="5909" max="5910" width="8.140625" style="123" customWidth="1"/>
    <col min="5911" max="5911" width="9" style="123"/>
    <col min="5912" max="5913" width="8.5703125" style="123" customWidth="1"/>
    <col min="5914" max="5914" width="10" style="123" customWidth="1"/>
    <col min="5915" max="6143" width="9" style="123"/>
    <col min="6144" max="6144" width="5.5703125" style="123" customWidth="1"/>
    <col min="6145" max="6145" width="29.85546875" style="123" customWidth="1"/>
    <col min="6146" max="6146" width="10.5703125" style="123" customWidth="1"/>
    <col min="6147" max="6150" width="9.28515625" style="123" customWidth="1"/>
    <col min="6151" max="6151" width="10.28515625" style="123" customWidth="1"/>
    <col min="6152" max="6154" width="9" style="123"/>
    <col min="6155" max="6155" width="9.85546875" style="123" customWidth="1"/>
    <col min="6156" max="6157" width="8.85546875" style="123" customWidth="1"/>
    <col min="6158" max="6164" width="9" style="123"/>
    <col min="6165" max="6166" width="8.140625" style="123" customWidth="1"/>
    <col min="6167" max="6167" width="9" style="123"/>
    <col min="6168" max="6169" width="8.5703125" style="123" customWidth="1"/>
    <col min="6170" max="6170" width="10" style="123" customWidth="1"/>
    <col min="6171" max="6399" width="9" style="123"/>
    <col min="6400" max="6400" width="5.5703125" style="123" customWidth="1"/>
    <col min="6401" max="6401" width="29.85546875" style="123" customWidth="1"/>
    <col min="6402" max="6402" width="10.5703125" style="123" customWidth="1"/>
    <col min="6403" max="6406" width="9.28515625" style="123" customWidth="1"/>
    <col min="6407" max="6407" width="10.28515625" style="123" customWidth="1"/>
    <col min="6408" max="6410" width="9" style="123"/>
    <col min="6411" max="6411" width="9.85546875" style="123" customWidth="1"/>
    <col min="6412" max="6413" width="8.85546875" style="123" customWidth="1"/>
    <col min="6414" max="6420" width="9" style="123"/>
    <col min="6421" max="6422" width="8.140625" style="123" customWidth="1"/>
    <col min="6423" max="6423" width="9" style="123"/>
    <col min="6424" max="6425" width="8.5703125" style="123" customWidth="1"/>
    <col min="6426" max="6426" width="10" style="123" customWidth="1"/>
    <col min="6427" max="6655" width="9" style="123"/>
    <col min="6656" max="6656" width="5.5703125" style="123" customWidth="1"/>
    <col min="6657" max="6657" width="29.85546875" style="123" customWidth="1"/>
    <col min="6658" max="6658" width="10.5703125" style="123" customWidth="1"/>
    <col min="6659" max="6662" width="9.28515625" style="123" customWidth="1"/>
    <col min="6663" max="6663" width="10.28515625" style="123" customWidth="1"/>
    <col min="6664" max="6666" width="9" style="123"/>
    <col min="6667" max="6667" width="9.85546875" style="123" customWidth="1"/>
    <col min="6668" max="6669" width="8.85546875" style="123" customWidth="1"/>
    <col min="6670" max="6676" width="9" style="123"/>
    <col min="6677" max="6678" width="8.140625" style="123" customWidth="1"/>
    <col min="6679" max="6679" width="9" style="123"/>
    <col min="6680" max="6681" width="8.5703125" style="123" customWidth="1"/>
    <col min="6682" max="6682" width="10" style="123" customWidth="1"/>
    <col min="6683" max="6911" width="9" style="123"/>
    <col min="6912" max="6912" width="5.5703125" style="123" customWidth="1"/>
    <col min="6913" max="6913" width="29.85546875" style="123" customWidth="1"/>
    <col min="6914" max="6914" width="10.5703125" style="123" customWidth="1"/>
    <col min="6915" max="6918" width="9.28515625" style="123" customWidth="1"/>
    <col min="6919" max="6919" width="10.28515625" style="123" customWidth="1"/>
    <col min="6920" max="6922" width="9" style="123"/>
    <col min="6923" max="6923" width="9.85546875" style="123" customWidth="1"/>
    <col min="6924" max="6925" width="8.85546875" style="123" customWidth="1"/>
    <col min="6926" max="6932" width="9" style="123"/>
    <col min="6933" max="6934" width="8.140625" style="123" customWidth="1"/>
    <col min="6935" max="6935" width="9" style="123"/>
    <col min="6936" max="6937" width="8.5703125" style="123" customWidth="1"/>
    <col min="6938" max="6938" width="10" style="123" customWidth="1"/>
    <col min="6939" max="7167" width="9" style="123"/>
    <col min="7168" max="7168" width="5.5703125" style="123" customWidth="1"/>
    <col min="7169" max="7169" width="29.85546875" style="123" customWidth="1"/>
    <col min="7170" max="7170" width="10.5703125" style="123" customWidth="1"/>
    <col min="7171" max="7174" width="9.28515625" style="123" customWidth="1"/>
    <col min="7175" max="7175" width="10.28515625" style="123" customWidth="1"/>
    <col min="7176" max="7178" width="9" style="123"/>
    <col min="7179" max="7179" width="9.85546875" style="123" customWidth="1"/>
    <col min="7180" max="7181" width="8.85546875" style="123" customWidth="1"/>
    <col min="7182" max="7188" width="9" style="123"/>
    <col min="7189" max="7190" width="8.140625" style="123" customWidth="1"/>
    <col min="7191" max="7191" width="9" style="123"/>
    <col min="7192" max="7193" width="8.5703125" style="123" customWidth="1"/>
    <col min="7194" max="7194" width="10" style="123" customWidth="1"/>
    <col min="7195" max="7423" width="9" style="123"/>
    <col min="7424" max="7424" width="5.5703125" style="123" customWidth="1"/>
    <col min="7425" max="7425" width="29.85546875" style="123" customWidth="1"/>
    <col min="7426" max="7426" width="10.5703125" style="123" customWidth="1"/>
    <col min="7427" max="7430" width="9.28515625" style="123" customWidth="1"/>
    <col min="7431" max="7431" width="10.28515625" style="123" customWidth="1"/>
    <col min="7432" max="7434" width="9" style="123"/>
    <col min="7435" max="7435" width="9.85546875" style="123" customWidth="1"/>
    <col min="7436" max="7437" width="8.85546875" style="123" customWidth="1"/>
    <col min="7438" max="7444" width="9" style="123"/>
    <col min="7445" max="7446" width="8.140625" style="123" customWidth="1"/>
    <col min="7447" max="7447" width="9" style="123"/>
    <col min="7448" max="7449" width="8.5703125" style="123" customWidth="1"/>
    <col min="7450" max="7450" width="10" style="123" customWidth="1"/>
    <col min="7451" max="7679" width="9" style="123"/>
    <col min="7680" max="7680" width="5.5703125" style="123" customWidth="1"/>
    <col min="7681" max="7681" width="29.85546875" style="123" customWidth="1"/>
    <col min="7682" max="7682" width="10.5703125" style="123" customWidth="1"/>
    <col min="7683" max="7686" width="9.28515625" style="123" customWidth="1"/>
    <col min="7687" max="7687" width="10.28515625" style="123" customWidth="1"/>
    <col min="7688" max="7690" width="9" style="123"/>
    <col min="7691" max="7691" width="9.85546875" style="123" customWidth="1"/>
    <col min="7692" max="7693" width="8.85546875" style="123" customWidth="1"/>
    <col min="7694" max="7700" width="9" style="123"/>
    <col min="7701" max="7702" width="8.140625" style="123" customWidth="1"/>
    <col min="7703" max="7703" width="9" style="123"/>
    <col min="7704" max="7705" width="8.5703125" style="123" customWidth="1"/>
    <col min="7706" max="7706" width="10" style="123" customWidth="1"/>
    <col min="7707" max="7935" width="9" style="123"/>
    <col min="7936" max="7936" width="5.5703125" style="123" customWidth="1"/>
    <col min="7937" max="7937" width="29.85546875" style="123" customWidth="1"/>
    <col min="7938" max="7938" width="10.5703125" style="123" customWidth="1"/>
    <col min="7939" max="7942" width="9.28515625" style="123" customWidth="1"/>
    <col min="7943" max="7943" width="10.28515625" style="123" customWidth="1"/>
    <col min="7944" max="7946" width="9" style="123"/>
    <col min="7947" max="7947" width="9.85546875" style="123" customWidth="1"/>
    <col min="7948" max="7949" width="8.85546875" style="123" customWidth="1"/>
    <col min="7950" max="7956" width="9" style="123"/>
    <col min="7957" max="7958" width="8.140625" style="123" customWidth="1"/>
    <col min="7959" max="7959" width="9" style="123"/>
    <col min="7960" max="7961" width="8.5703125" style="123" customWidth="1"/>
    <col min="7962" max="7962" width="10" style="123" customWidth="1"/>
    <col min="7963" max="8191" width="9" style="123"/>
    <col min="8192" max="8192" width="5.5703125" style="123" customWidth="1"/>
    <col min="8193" max="8193" width="29.85546875" style="123" customWidth="1"/>
    <col min="8194" max="8194" width="10.5703125" style="123" customWidth="1"/>
    <col min="8195" max="8198" width="9.28515625" style="123" customWidth="1"/>
    <col min="8199" max="8199" width="10.28515625" style="123" customWidth="1"/>
    <col min="8200" max="8202" width="9" style="123"/>
    <col min="8203" max="8203" width="9.85546875" style="123" customWidth="1"/>
    <col min="8204" max="8205" width="8.85546875" style="123" customWidth="1"/>
    <col min="8206" max="8212" width="9" style="123"/>
    <col min="8213" max="8214" width="8.140625" style="123" customWidth="1"/>
    <col min="8215" max="8215" width="9" style="123"/>
    <col min="8216" max="8217" width="8.5703125" style="123" customWidth="1"/>
    <col min="8218" max="8218" width="10" style="123" customWidth="1"/>
    <col min="8219" max="8447" width="9" style="123"/>
    <col min="8448" max="8448" width="5.5703125" style="123" customWidth="1"/>
    <col min="8449" max="8449" width="29.85546875" style="123" customWidth="1"/>
    <col min="8450" max="8450" width="10.5703125" style="123" customWidth="1"/>
    <col min="8451" max="8454" width="9.28515625" style="123" customWidth="1"/>
    <col min="8455" max="8455" width="10.28515625" style="123" customWidth="1"/>
    <col min="8456" max="8458" width="9" style="123"/>
    <col min="8459" max="8459" width="9.85546875" style="123" customWidth="1"/>
    <col min="8460" max="8461" width="8.85546875" style="123" customWidth="1"/>
    <col min="8462" max="8468" width="9" style="123"/>
    <col min="8469" max="8470" width="8.140625" style="123" customWidth="1"/>
    <col min="8471" max="8471" width="9" style="123"/>
    <col min="8472" max="8473" width="8.5703125" style="123" customWidth="1"/>
    <col min="8474" max="8474" width="10" style="123" customWidth="1"/>
    <col min="8475" max="8703" width="9" style="123"/>
    <col min="8704" max="8704" width="5.5703125" style="123" customWidth="1"/>
    <col min="8705" max="8705" width="29.85546875" style="123" customWidth="1"/>
    <col min="8706" max="8706" width="10.5703125" style="123" customWidth="1"/>
    <col min="8707" max="8710" width="9.28515625" style="123" customWidth="1"/>
    <col min="8711" max="8711" width="10.28515625" style="123" customWidth="1"/>
    <col min="8712" max="8714" width="9" style="123"/>
    <col min="8715" max="8715" width="9.85546875" style="123" customWidth="1"/>
    <col min="8716" max="8717" width="8.85546875" style="123" customWidth="1"/>
    <col min="8718" max="8724" width="9" style="123"/>
    <col min="8725" max="8726" width="8.140625" style="123" customWidth="1"/>
    <col min="8727" max="8727" width="9" style="123"/>
    <col min="8728" max="8729" width="8.5703125" style="123" customWidth="1"/>
    <col min="8730" max="8730" width="10" style="123" customWidth="1"/>
    <col min="8731" max="8959" width="9" style="123"/>
    <col min="8960" max="8960" width="5.5703125" style="123" customWidth="1"/>
    <col min="8961" max="8961" width="29.85546875" style="123" customWidth="1"/>
    <col min="8962" max="8962" width="10.5703125" style="123" customWidth="1"/>
    <col min="8963" max="8966" width="9.28515625" style="123" customWidth="1"/>
    <col min="8967" max="8967" width="10.28515625" style="123" customWidth="1"/>
    <col min="8968" max="8970" width="9" style="123"/>
    <col min="8971" max="8971" width="9.85546875" style="123" customWidth="1"/>
    <col min="8972" max="8973" width="8.85546875" style="123" customWidth="1"/>
    <col min="8974" max="8980" width="9" style="123"/>
    <col min="8981" max="8982" width="8.140625" style="123" customWidth="1"/>
    <col min="8983" max="8983" width="9" style="123"/>
    <col min="8984" max="8985" width="8.5703125" style="123" customWidth="1"/>
    <col min="8986" max="8986" width="10" style="123" customWidth="1"/>
    <col min="8987" max="9215" width="9" style="123"/>
    <col min="9216" max="9216" width="5.5703125" style="123" customWidth="1"/>
    <col min="9217" max="9217" width="29.85546875" style="123" customWidth="1"/>
    <col min="9218" max="9218" width="10.5703125" style="123" customWidth="1"/>
    <col min="9219" max="9222" width="9.28515625" style="123" customWidth="1"/>
    <col min="9223" max="9223" width="10.28515625" style="123" customWidth="1"/>
    <col min="9224" max="9226" width="9" style="123"/>
    <col min="9227" max="9227" width="9.85546875" style="123" customWidth="1"/>
    <col min="9228" max="9229" width="8.85546875" style="123" customWidth="1"/>
    <col min="9230" max="9236" width="9" style="123"/>
    <col min="9237" max="9238" width="8.140625" style="123" customWidth="1"/>
    <col min="9239" max="9239" width="9" style="123"/>
    <col min="9240" max="9241" width="8.5703125" style="123" customWidth="1"/>
    <col min="9242" max="9242" width="10" style="123" customWidth="1"/>
    <col min="9243" max="9471" width="9" style="123"/>
    <col min="9472" max="9472" width="5.5703125" style="123" customWidth="1"/>
    <col min="9473" max="9473" width="29.85546875" style="123" customWidth="1"/>
    <col min="9474" max="9474" width="10.5703125" style="123" customWidth="1"/>
    <col min="9475" max="9478" width="9.28515625" style="123" customWidth="1"/>
    <col min="9479" max="9479" width="10.28515625" style="123" customWidth="1"/>
    <col min="9480" max="9482" width="9" style="123"/>
    <col min="9483" max="9483" width="9.85546875" style="123" customWidth="1"/>
    <col min="9484" max="9485" width="8.85546875" style="123" customWidth="1"/>
    <col min="9486" max="9492" width="9" style="123"/>
    <col min="9493" max="9494" width="8.140625" style="123" customWidth="1"/>
    <col min="9495" max="9495" width="9" style="123"/>
    <col min="9496" max="9497" width="8.5703125" style="123" customWidth="1"/>
    <col min="9498" max="9498" width="10" style="123" customWidth="1"/>
    <col min="9499" max="9727" width="9" style="123"/>
    <col min="9728" max="9728" width="5.5703125" style="123" customWidth="1"/>
    <col min="9729" max="9729" width="29.85546875" style="123" customWidth="1"/>
    <col min="9730" max="9730" width="10.5703125" style="123" customWidth="1"/>
    <col min="9731" max="9734" width="9.28515625" style="123" customWidth="1"/>
    <col min="9735" max="9735" width="10.28515625" style="123" customWidth="1"/>
    <col min="9736" max="9738" width="9" style="123"/>
    <col min="9739" max="9739" width="9.85546875" style="123" customWidth="1"/>
    <col min="9740" max="9741" width="8.85546875" style="123" customWidth="1"/>
    <col min="9742" max="9748" width="9" style="123"/>
    <col min="9749" max="9750" width="8.140625" style="123" customWidth="1"/>
    <col min="9751" max="9751" width="9" style="123"/>
    <col min="9752" max="9753" width="8.5703125" style="123" customWidth="1"/>
    <col min="9754" max="9754" width="10" style="123" customWidth="1"/>
    <col min="9755" max="9983" width="9" style="123"/>
    <col min="9984" max="9984" width="5.5703125" style="123" customWidth="1"/>
    <col min="9985" max="9985" width="29.85546875" style="123" customWidth="1"/>
    <col min="9986" max="9986" width="10.5703125" style="123" customWidth="1"/>
    <col min="9987" max="9990" width="9.28515625" style="123" customWidth="1"/>
    <col min="9991" max="9991" width="10.28515625" style="123" customWidth="1"/>
    <col min="9992" max="9994" width="9" style="123"/>
    <col min="9995" max="9995" width="9.85546875" style="123" customWidth="1"/>
    <col min="9996" max="9997" width="8.85546875" style="123" customWidth="1"/>
    <col min="9998" max="10004" width="9" style="123"/>
    <col min="10005" max="10006" width="8.140625" style="123" customWidth="1"/>
    <col min="10007" max="10007" width="9" style="123"/>
    <col min="10008" max="10009" width="8.5703125" style="123" customWidth="1"/>
    <col min="10010" max="10010" width="10" style="123" customWidth="1"/>
    <col min="10011" max="10239" width="9" style="123"/>
    <col min="10240" max="10240" width="5.5703125" style="123" customWidth="1"/>
    <col min="10241" max="10241" width="29.85546875" style="123" customWidth="1"/>
    <col min="10242" max="10242" width="10.5703125" style="123" customWidth="1"/>
    <col min="10243" max="10246" width="9.28515625" style="123" customWidth="1"/>
    <col min="10247" max="10247" width="10.28515625" style="123" customWidth="1"/>
    <col min="10248" max="10250" width="9" style="123"/>
    <col min="10251" max="10251" width="9.85546875" style="123" customWidth="1"/>
    <col min="10252" max="10253" width="8.85546875" style="123" customWidth="1"/>
    <col min="10254" max="10260" width="9" style="123"/>
    <col min="10261" max="10262" width="8.140625" style="123" customWidth="1"/>
    <col min="10263" max="10263" width="9" style="123"/>
    <col min="10264" max="10265" width="8.5703125" style="123" customWidth="1"/>
    <col min="10266" max="10266" width="10" style="123" customWidth="1"/>
    <col min="10267" max="10495" width="9" style="123"/>
    <col min="10496" max="10496" width="5.5703125" style="123" customWidth="1"/>
    <col min="10497" max="10497" width="29.85546875" style="123" customWidth="1"/>
    <col min="10498" max="10498" width="10.5703125" style="123" customWidth="1"/>
    <col min="10499" max="10502" width="9.28515625" style="123" customWidth="1"/>
    <col min="10503" max="10503" width="10.28515625" style="123" customWidth="1"/>
    <col min="10504" max="10506" width="9" style="123"/>
    <col min="10507" max="10507" width="9.85546875" style="123" customWidth="1"/>
    <col min="10508" max="10509" width="8.85546875" style="123" customWidth="1"/>
    <col min="10510" max="10516" width="9" style="123"/>
    <col min="10517" max="10518" width="8.140625" style="123" customWidth="1"/>
    <col min="10519" max="10519" width="9" style="123"/>
    <col min="10520" max="10521" width="8.5703125" style="123" customWidth="1"/>
    <col min="10522" max="10522" width="10" style="123" customWidth="1"/>
    <col min="10523" max="10751" width="9" style="123"/>
    <col min="10752" max="10752" width="5.5703125" style="123" customWidth="1"/>
    <col min="10753" max="10753" width="29.85546875" style="123" customWidth="1"/>
    <col min="10754" max="10754" width="10.5703125" style="123" customWidth="1"/>
    <col min="10755" max="10758" width="9.28515625" style="123" customWidth="1"/>
    <col min="10759" max="10759" width="10.28515625" style="123" customWidth="1"/>
    <col min="10760" max="10762" width="9" style="123"/>
    <col min="10763" max="10763" width="9.85546875" style="123" customWidth="1"/>
    <col min="10764" max="10765" width="8.85546875" style="123" customWidth="1"/>
    <col min="10766" max="10772" width="9" style="123"/>
    <col min="10773" max="10774" width="8.140625" style="123" customWidth="1"/>
    <col min="10775" max="10775" width="9" style="123"/>
    <col min="10776" max="10777" width="8.5703125" style="123" customWidth="1"/>
    <col min="10778" max="10778" width="10" style="123" customWidth="1"/>
    <col min="10779" max="11007" width="9" style="123"/>
    <col min="11008" max="11008" width="5.5703125" style="123" customWidth="1"/>
    <col min="11009" max="11009" width="29.85546875" style="123" customWidth="1"/>
    <col min="11010" max="11010" width="10.5703125" style="123" customWidth="1"/>
    <col min="11011" max="11014" width="9.28515625" style="123" customWidth="1"/>
    <col min="11015" max="11015" width="10.28515625" style="123" customWidth="1"/>
    <col min="11016" max="11018" width="9" style="123"/>
    <col min="11019" max="11019" width="9.85546875" style="123" customWidth="1"/>
    <col min="11020" max="11021" width="8.85546875" style="123" customWidth="1"/>
    <col min="11022" max="11028" width="9" style="123"/>
    <col min="11029" max="11030" width="8.140625" style="123" customWidth="1"/>
    <col min="11031" max="11031" width="9" style="123"/>
    <col min="11032" max="11033" width="8.5703125" style="123" customWidth="1"/>
    <col min="11034" max="11034" width="10" style="123" customWidth="1"/>
    <col min="11035" max="11263" width="9" style="123"/>
    <col min="11264" max="11264" width="5.5703125" style="123" customWidth="1"/>
    <col min="11265" max="11265" width="29.85546875" style="123" customWidth="1"/>
    <col min="11266" max="11266" width="10.5703125" style="123" customWidth="1"/>
    <col min="11267" max="11270" width="9.28515625" style="123" customWidth="1"/>
    <col min="11271" max="11271" width="10.28515625" style="123" customWidth="1"/>
    <col min="11272" max="11274" width="9" style="123"/>
    <col min="11275" max="11275" width="9.85546875" style="123" customWidth="1"/>
    <col min="11276" max="11277" width="8.85546875" style="123" customWidth="1"/>
    <col min="11278" max="11284" width="9" style="123"/>
    <col min="11285" max="11286" width="8.140625" style="123" customWidth="1"/>
    <col min="11287" max="11287" width="9" style="123"/>
    <col min="11288" max="11289" width="8.5703125" style="123" customWidth="1"/>
    <col min="11290" max="11290" width="10" style="123" customWidth="1"/>
    <col min="11291" max="11519" width="9" style="123"/>
    <col min="11520" max="11520" width="5.5703125" style="123" customWidth="1"/>
    <col min="11521" max="11521" width="29.85546875" style="123" customWidth="1"/>
    <col min="11522" max="11522" width="10.5703125" style="123" customWidth="1"/>
    <col min="11523" max="11526" width="9.28515625" style="123" customWidth="1"/>
    <col min="11527" max="11527" width="10.28515625" style="123" customWidth="1"/>
    <col min="11528" max="11530" width="9" style="123"/>
    <col min="11531" max="11531" width="9.85546875" style="123" customWidth="1"/>
    <col min="11532" max="11533" width="8.85546875" style="123" customWidth="1"/>
    <col min="11534" max="11540" width="9" style="123"/>
    <col min="11541" max="11542" width="8.140625" style="123" customWidth="1"/>
    <col min="11543" max="11543" width="9" style="123"/>
    <col min="11544" max="11545" width="8.5703125" style="123" customWidth="1"/>
    <col min="11546" max="11546" width="10" style="123" customWidth="1"/>
    <col min="11547" max="11775" width="9" style="123"/>
    <col min="11776" max="11776" width="5.5703125" style="123" customWidth="1"/>
    <col min="11777" max="11777" width="29.85546875" style="123" customWidth="1"/>
    <col min="11778" max="11778" width="10.5703125" style="123" customWidth="1"/>
    <col min="11779" max="11782" width="9.28515625" style="123" customWidth="1"/>
    <col min="11783" max="11783" width="10.28515625" style="123" customWidth="1"/>
    <col min="11784" max="11786" width="9" style="123"/>
    <col min="11787" max="11787" width="9.85546875" style="123" customWidth="1"/>
    <col min="11788" max="11789" width="8.85546875" style="123" customWidth="1"/>
    <col min="11790" max="11796" width="9" style="123"/>
    <col min="11797" max="11798" width="8.140625" style="123" customWidth="1"/>
    <col min="11799" max="11799" width="9" style="123"/>
    <col min="11800" max="11801" width="8.5703125" style="123" customWidth="1"/>
    <col min="11802" max="11802" width="10" style="123" customWidth="1"/>
    <col min="11803" max="12031" width="9" style="123"/>
    <col min="12032" max="12032" width="5.5703125" style="123" customWidth="1"/>
    <col min="12033" max="12033" width="29.85546875" style="123" customWidth="1"/>
    <col min="12034" max="12034" width="10.5703125" style="123" customWidth="1"/>
    <col min="12035" max="12038" width="9.28515625" style="123" customWidth="1"/>
    <col min="12039" max="12039" width="10.28515625" style="123" customWidth="1"/>
    <col min="12040" max="12042" width="9" style="123"/>
    <col min="12043" max="12043" width="9.85546875" style="123" customWidth="1"/>
    <col min="12044" max="12045" width="8.85546875" style="123" customWidth="1"/>
    <col min="12046" max="12052" width="9" style="123"/>
    <col min="12053" max="12054" width="8.140625" style="123" customWidth="1"/>
    <col min="12055" max="12055" width="9" style="123"/>
    <col min="12056" max="12057" width="8.5703125" style="123" customWidth="1"/>
    <col min="12058" max="12058" width="10" style="123" customWidth="1"/>
    <col min="12059" max="12287" width="9" style="123"/>
    <col min="12288" max="12288" width="5.5703125" style="123" customWidth="1"/>
    <col min="12289" max="12289" width="29.85546875" style="123" customWidth="1"/>
    <col min="12290" max="12290" width="10.5703125" style="123" customWidth="1"/>
    <col min="12291" max="12294" width="9.28515625" style="123" customWidth="1"/>
    <col min="12295" max="12295" width="10.28515625" style="123" customWidth="1"/>
    <col min="12296" max="12298" width="9" style="123"/>
    <col min="12299" max="12299" width="9.85546875" style="123" customWidth="1"/>
    <col min="12300" max="12301" width="8.85546875" style="123" customWidth="1"/>
    <col min="12302" max="12308" width="9" style="123"/>
    <col min="12309" max="12310" width="8.140625" style="123" customWidth="1"/>
    <col min="12311" max="12311" width="9" style="123"/>
    <col min="12312" max="12313" width="8.5703125" style="123" customWidth="1"/>
    <col min="12314" max="12314" width="10" style="123" customWidth="1"/>
    <col min="12315" max="12543" width="9" style="123"/>
    <col min="12544" max="12544" width="5.5703125" style="123" customWidth="1"/>
    <col min="12545" max="12545" width="29.85546875" style="123" customWidth="1"/>
    <col min="12546" max="12546" width="10.5703125" style="123" customWidth="1"/>
    <col min="12547" max="12550" width="9.28515625" style="123" customWidth="1"/>
    <col min="12551" max="12551" width="10.28515625" style="123" customWidth="1"/>
    <col min="12552" max="12554" width="9" style="123"/>
    <col min="12555" max="12555" width="9.85546875" style="123" customWidth="1"/>
    <col min="12556" max="12557" width="8.85546875" style="123" customWidth="1"/>
    <col min="12558" max="12564" width="9" style="123"/>
    <col min="12565" max="12566" width="8.140625" style="123" customWidth="1"/>
    <col min="12567" max="12567" width="9" style="123"/>
    <col min="12568" max="12569" width="8.5703125" style="123" customWidth="1"/>
    <col min="12570" max="12570" width="10" style="123" customWidth="1"/>
    <col min="12571" max="12799" width="9" style="123"/>
    <col min="12800" max="12800" width="5.5703125" style="123" customWidth="1"/>
    <col min="12801" max="12801" width="29.85546875" style="123" customWidth="1"/>
    <col min="12802" max="12802" width="10.5703125" style="123" customWidth="1"/>
    <col min="12803" max="12806" width="9.28515625" style="123" customWidth="1"/>
    <col min="12807" max="12807" width="10.28515625" style="123" customWidth="1"/>
    <col min="12808" max="12810" width="9" style="123"/>
    <col min="12811" max="12811" width="9.85546875" style="123" customWidth="1"/>
    <col min="12812" max="12813" width="8.85546875" style="123" customWidth="1"/>
    <col min="12814" max="12820" width="9" style="123"/>
    <col min="12821" max="12822" width="8.140625" style="123" customWidth="1"/>
    <col min="12823" max="12823" width="9" style="123"/>
    <col min="12824" max="12825" width="8.5703125" style="123" customWidth="1"/>
    <col min="12826" max="12826" width="10" style="123" customWidth="1"/>
    <col min="12827" max="13055" width="9" style="123"/>
    <col min="13056" max="13056" width="5.5703125" style="123" customWidth="1"/>
    <col min="13057" max="13057" width="29.85546875" style="123" customWidth="1"/>
    <col min="13058" max="13058" width="10.5703125" style="123" customWidth="1"/>
    <col min="13059" max="13062" width="9.28515625" style="123" customWidth="1"/>
    <col min="13063" max="13063" width="10.28515625" style="123" customWidth="1"/>
    <col min="13064" max="13066" width="9" style="123"/>
    <col min="13067" max="13067" width="9.85546875" style="123" customWidth="1"/>
    <col min="13068" max="13069" width="8.85546875" style="123" customWidth="1"/>
    <col min="13070" max="13076" width="9" style="123"/>
    <col min="13077" max="13078" width="8.140625" style="123" customWidth="1"/>
    <col min="13079" max="13079" width="9" style="123"/>
    <col min="13080" max="13081" width="8.5703125" style="123" customWidth="1"/>
    <col min="13082" max="13082" width="10" style="123" customWidth="1"/>
    <col min="13083" max="13311" width="9" style="123"/>
    <col min="13312" max="13312" width="5.5703125" style="123" customWidth="1"/>
    <col min="13313" max="13313" width="29.85546875" style="123" customWidth="1"/>
    <col min="13314" max="13314" width="10.5703125" style="123" customWidth="1"/>
    <col min="13315" max="13318" width="9.28515625" style="123" customWidth="1"/>
    <col min="13319" max="13319" width="10.28515625" style="123" customWidth="1"/>
    <col min="13320" max="13322" width="9" style="123"/>
    <col min="13323" max="13323" width="9.85546875" style="123" customWidth="1"/>
    <col min="13324" max="13325" width="8.85546875" style="123" customWidth="1"/>
    <col min="13326" max="13332" width="9" style="123"/>
    <col min="13333" max="13334" width="8.140625" style="123" customWidth="1"/>
    <col min="13335" max="13335" width="9" style="123"/>
    <col min="13336" max="13337" width="8.5703125" style="123" customWidth="1"/>
    <col min="13338" max="13338" width="10" style="123" customWidth="1"/>
    <col min="13339" max="13567" width="9" style="123"/>
    <col min="13568" max="13568" width="5.5703125" style="123" customWidth="1"/>
    <col min="13569" max="13569" width="29.85546875" style="123" customWidth="1"/>
    <col min="13570" max="13570" width="10.5703125" style="123" customWidth="1"/>
    <col min="13571" max="13574" width="9.28515625" style="123" customWidth="1"/>
    <col min="13575" max="13575" width="10.28515625" style="123" customWidth="1"/>
    <col min="13576" max="13578" width="9" style="123"/>
    <col min="13579" max="13579" width="9.85546875" style="123" customWidth="1"/>
    <col min="13580" max="13581" width="8.85546875" style="123" customWidth="1"/>
    <col min="13582" max="13588" width="9" style="123"/>
    <col min="13589" max="13590" width="8.140625" style="123" customWidth="1"/>
    <col min="13591" max="13591" width="9" style="123"/>
    <col min="13592" max="13593" width="8.5703125" style="123" customWidth="1"/>
    <col min="13594" max="13594" width="10" style="123" customWidth="1"/>
    <col min="13595" max="13823" width="9" style="123"/>
    <col min="13824" max="13824" width="5.5703125" style="123" customWidth="1"/>
    <col min="13825" max="13825" width="29.85546875" style="123" customWidth="1"/>
    <col min="13826" max="13826" width="10.5703125" style="123" customWidth="1"/>
    <col min="13827" max="13830" width="9.28515625" style="123" customWidth="1"/>
    <col min="13831" max="13831" width="10.28515625" style="123" customWidth="1"/>
    <col min="13832" max="13834" width="9" style="123"/>
    <col min="13835" max="13835" width="9.85546875" style="123" customWidth="1"/>
    <col min="13836" max="13837" width="8.85546875" style="123" customWidth="1"/>
    <col min="13838" max="13844" width="9" style="123"/>
    <col min="13845" max="13846" width="8.140625" style="123" customWidth="1"/>
    <col min="13847" max="13847" width="9" style="123"/>
    <col min="13848" max="13849" width="8.5703125" style="123" customWidth="1"/>
    <col min="13850" max="13850" width="10" style="123" customWidth="1"/>
    <col min="13851" max="14079" width="9" style="123"/>
    <col min="14080" max="14080" width="5.5703125" style="123" customWidth="1"/>
    <col min="14081" max="14081" width="29.85546875" style="123" customWidth="1"/>
    <col min="14082" max="14082" width="10.5703125" style="123" customWidth="1"/>
    <col min="14083" max="14086" width="9.28515625" style="123" customWidth="1"/>
    <col min="14087" max="14087" width="10.28515625" style="123" customWidth="1"/>
    <col min="14088" max="14090" width="9" style="123"/>
    <col min="14091" max="14091" width="9.85546875" style="123" customWidth="1"/>
    <col min="14092" max="14093" width="8.85546875" style="123" customWidth="1"/>
    <col min="14094" max="14100" width="9" style="123"/>
    <col min="14101" max="14102" width="8.140625" style="123" customWidth="1"/>
    <col min="14103" max="14103" width="9" style="123"/>
    <col min="14104" max="14105" width="8.5703125" style="123" customWidth="1"/>
    <col min="14106" max="14106" width="10" style="123" customWidth="1"/>
    <col min="14107" max="14335" width="9" style="123"/>
    <col min="14336" max="14336" width="5.5703125" style="123" customWidth="1"/>
    <col min="14337" max="14337" width="29.85546875" style="123" customWidth="1"/>
    <col min="14338" max="14338" width="10.5703125" style="123" customWidth="1"/>
    <col min="14339" max="14342" width="9.28515625" style="123" customWidth="1"/>
    <col min="14343" max="14343" width="10.28515625" style="123" customWidth="1"/>
    <col min="14344" max="14346" width="9" style="123"/>
    <col min="14347" max="14347" width="9.85546875" style="123" customWidth="1"/>
    <col min="14348" max="14349" width="8.85546875" style="123" customWidth="1"/>
    <col min="14350" max="14356" width="9" style="123"/>
    <col min="14357" max="14358" width="8.140625" style="123" customWidth="1"/>
    <col min="14359" max="14359" width="9" style="123"/>
    <col min="14360" max="14361" width="8.5703125" style="123" customWidth="1"/>
    <col min="14362" max="14362" width="10" style="123" customWidth="1"/>
    <col min="14363" max="14591" width="9" style="123"/>
    <col min="14592" max="14592" width="5.5703125" style="123" customWidth="1"/>
    <col min="14593" max="14593" width="29.85546875" style="123" customWidth="1"/>
    <col min="14594" max="14594" width="10.5703125" style="123" customWidth="1"/>
    <col min="14595" max="14598" width="9.28515625" style="123" customWidth="1"/>
    <col min="14599" max="14599" width="10.28515625" style="123" customWidth="1"/>
    <col min="14600" max="14602" width="9" style="123"/>
    <col min="14603" max="14603" width="9.85546875" style="123" customWidth="1"/>
    <col min="14604" max="14605" width="8.85546875" style="123" customWidth="1"/>
    <col min="14606" max="14612" width="9" style="123"/>
    <col min="14613" max="14614" width="8.140625" style="123" customWidth="1"/>
    <col min="14615" max="14615" width="9" style="123"/>
    <col min="14616" max="14617" width="8.5703125" style="123" customWidth="1"/>
    <col min="14618" max="14618" width="10" style="123" customWidth="1"/>
    <col min="14619" max="14847" width="9" style="123"/>
    <col min="14848" max="14848" width="5.5703125" style="123" customWidth="1"/>
    <col min="14849" max="14849" width="29.85546875" style="123" customWidth="1"/>
    <col min="14850" max="14850" width="10.5703125" style="123" customWidth="1"/>
    <col min="14851" max="14854" width="9.28515625" style="123" customWidth="1"/>
    <col min="14855" max="14855" width="10.28515625" style="123" customWidth="1"/>
    <col min="14856" max="14858" width="9" style="123"/>
    <col min="14859" max="14859" width="9.85546875" style="123" customWidth="1"/>
    <col min="14860" max="14861" width="8.85546875" style="123" customWidth="1"/>
    <col min="14862" max="14868" width="9" style="123"/>
    <col min="14869" max="14870" width="8.140625" style="123" customWidth="1"/>
    <col min="14871" max="14871" width="9" style="123"/>
    <col min="14872" max="14873" width="8.5703125" style="123" customWidth="1"/>
    <col min="14874" max="14874" width="10" style="123" customWidth="1"/>
    <col min="14875" max="15103" width="9" style="123"/>
    <col min="15104" max="15104" width="5.5703125" style="123" customWidth="1"/>
    <col min="15105" max="15105" width="29.85546875" style="123" customWidth="1"/>
    <col min="15106" max="15106" width="10.5703125" style="123" customWidth="1"/>
    <col min="15107" max="15110" width="9.28515625" style="123" customWidth="1"/>
    <col min="15111" max="15111" width="10.28515625" style="123" customWidth="1"/>
    <col min="15112" max="15114" width="9" style="123"/>
    <col min="15115" max="15115" width="9.85546875" style="123" customWidth="1"/>
    <col min="15116" max="15117" width="8.85546875" style="123" customWidth="1"/>
    <col min="15118" max="15124" width="9" style="123"/>
    <col min="15125" max="15126" width="8.140625" style="123" customWidth="1"/>
    <col min="15127" max="15127" width="9" style="123"/>
    <col min="15128" max="15129" width="8.5703125" style="123" customWidth="1"/>
    <col min="15130" max="15130" width="10" style="123" customWidth="1"/>
    <col min="15131" max="15359" width="9" style="123"/>
    <col min="15360" max="15360" width="5.5703125" style="123" customWidth="1"/>
    <col min="15361" max="15361" width="29.85546875" style="123" customWidth="1"/>
    <col min="15362" max="15362" width="10.5703125" style="123" customWidth="1"/>
    <col min="15363" max="15366" width="9.28515625" style="123" customWidth="1"/>
    <col min="15367" max="15367" width="10.28515625" style="123" customWidth="1"/>
    <col min="15368" max="15370" width="9" style="123"/>
    <col min="15371" max="15371" width="9.85546875" style="123" customWidth="1"/>
    <col min="15372" max="15373" width="8.85546875" style="123" customWidth="1"/>
    <col min="15374" max="15380" width="9" style="123"/>
    <col min="15381" max="15382" width="8.140625" style="123" customWidth="1"/>
    <col min="15383" max="15383" width="9" style="123"/>
    <col min="15384" max="15385" width="8.5703125" style="123" customWidth="1"/>
    <col min="15386" max="15386" width="10" style="123" customWidth="1"/>
    <col min="15387" max="15615" width="9" style="123"/>
    <col min="15616" max="15616" width="5.5703125" style="123" customWidth="1"/>
    <col min="15617" max="15617" width="29.85546875" style="123" customWidth="1"/>
    <col min="15618" max="15618" width="10.5703125" style="123" customWidth="1"/>
    <col min="15619" max="15622" width="9.28515625" style="123" customWidth="1"/>
    <col min="15623" max="15623" width="10.28515625" style="123" customWidth="1"/>
    <col min="15624" max="15626" width="9" style="123"/>
    <col min="15627" max="15627" width="9.85546875" style="123" customWidth="1"/>
    <col min="15628" max="15629" width="8.85546875" style="123" customWidth="1"/>
    <col min="15630" max="15636" width="9" style="123"/>
    <col min="15637" max="15638" width="8.140625" style="123" customWidth="1"/>
    <col min="15639" max="15639" width="9" style="123"/>
    <col min="15640" max="15641" width="8.5703125" style="123" customWidth="1"/>
    <col min="15642" max="15642" width="10" style="123" customWidth="1"/>
    <col min="15643" max="15871" width="9" style="123"/>
    <col min="15872" max="15872" width="5.5703125" style="123" customWidth="1"/>
    <col min="15873" max="15873" width="29.85546875" style="123" customWidth="1"/>
    <col min="15874" max="15874" width="10.5703125" style="123" customWidth="1"/>
    <col min="15875" max="15878" width="9.28515625" style="123" customWidth="1"/>
    <col min="15879" max="15879" width="10.28515625" style="123" customWidth="1"/>
    <col min="15880" max="15882" width="9" style="123"/>
    <col min="15883" max="15883" width="9.85546875" style="123" customWidth="1"/>
    <col min="15884" max="15885" width="8.85546875" style="123" customWidth="1"/>
    <col min="15886" max="15892" width="9" style="123"/>
    <col min="15893" max="15894" width="8.140625" style="123" customWidth="1"/>
    <col min="15895" max="15895" width="9" style="123"/>
    <col min="15896" max="15897" width="8.5703125" style="123" customWidth="1"/>
    <col min="15898" max="15898" width="10" style="123" customWidth="1"/>
    <col min="15899" max="16127" width="9" style="123"/>
    <col min="16128" max="16128" width="5.5703125" style="123" customWidth="1"/>
    <col min="16129" max="16129" width="29.85546875" style="123" customWidth="1"/>
    <col min="16130" max="16130" width="10.5703125" style="123" customWidth="1"/>
    <col min="16131" max="16134" width="9.28515625" style="123" customWidth="1"/>
    <col min="16135" max="16135" width="10.28515625" style="123" customWidth="1"/>
    <col min="16136" max="16138" width="9" style="123"/>
    <col min="16139" max="16139" width="9.85546875" style="123" customWidth="1"/>
    <col min="16140" max="16141" width="8.85546875" style="123" customWidth="1"/>
    <col min="16142" max="16148" width="9" style="123"/>
    <col min="16149" max="16150" width="8.140625" style="123" customWidth="1"/>
    <col min="16151" max="16151" width="9" style="123"/>
    <col min="16152" max="16153" width="8.5703125" style="123" customWidth="1"/>
    <col min="16154" max="16154" width="10" style="123" customWidth="1"/>
    <col min="16155" max="16384" width="9" style="123"/>
  </cols>
  <sheetData>
    <row r="1" spans="1:29" s="125" customFormat="1" ht="15.75" x14ac:dyDescent="0.25">
      <c r="B1" s="125" t="s">
        <v>339</v>
      </c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  <c r="S1" s="126"/>
      <c r="T1" s="126"/>
      <c r="U1" s="127"/>
      <c r="V1" s="127"/>
      <c r="W1" s="292"/>
      <c r="X1" s="292"/>
      <c r="Y1" s="292"/>
      <c r="Z1" s="127"/>
      <c r="AA1" s="127"/>
      <c r="AB1" s="127"/>
    </row>
    <row r="2" spans="1:29" s="168" customFormat="1" ht="21.75" customHeight="1" x14ac:dyDescent="0.25">
      <c r="A2" s="303" t="str">
        <f>'B2-TWTN'!A2:W2</f>
        <v>DỰ ÁN ĐANG TRIỂN KHAI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303"/>
    </row>
    <row r="3" spans="1:29" s="238" customFormat="1" ht="19.5" x14ac:dyDescent="0.25">
      <c r="A3" s="304" t="str">
        <f>'B2-TWTN'!A3:W3</f>
        <v xml:space="preserve">(Theo Quyết định số: 2796/QĐ-UBND ngày 19 tháng 12 năm 2023 của UBND tỉnh Vĩnh Phúc) </v>
      </c>
      <c r="B3" s="304"/>
      <c r="C3" s="304"/>
      <c r="D3" s="304"/>
      <c r="E3" s="304"/>
      <c r="F3" s="304"/>
      <c r="G3" s="304"/>
      <c r="H3" s="304"/>
      <c r="I3" s="304"/>
      <c r="J3" s="304"/>
      <c r="K3" s="304"/>
      <c r="L3" s="304"/>
      <c r="M3" s="304"/>
      <c r="N3" s="304"/>
      <c r="O3" s="304"/>
      <c r="P3" s="304"/>
      <c r="Q3" s="304"/>
      <c r="R3" s="304"/>
      <c r="S3" s="304"/>
      <c r="T3" s="304"/>
      <c r="U3" s="304"/>
      <c r="V3" s="304"/>
      <c r="W3" s="304"/>
      <c r="X3" s="304"/>
      <c r="Y3" s="304"/>
      <c r="Z3" s="304"/>
      <c r="AA3" s="304"/>
      <c r="AB3" s="304"/>
    </row>
    <row r="4" spans="1:29" s="129" customFormat="1" ht="15.75" customHeight="1" x14ac:dyDescent="0.25"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69"/>
      <c r="AA4" s="170" t="s">
        <v>0</v>
      </c>
      <c r="AB4" s="169"/>
    </row>
    <row r="5" spans="1:29" s="131" customFormat="1" x14ac:dyDescent="0.25">
      <c r="A5" s="291" t="s">
        <v>1</v>
      </c>
      <c r="B5" s="291" t="s">
        <v>8</v>
      </c>
      <c r="C5" s="296" t="s">
        <v>39</v>
      </c>
      <c r="D5" s="291" t="s">
        <v>40</v>
      </c>
      <c r="E5" s="296" t="s">
        <v>11</v>
      </c>
      <c r="F5" s="296" t="s">
        <v>12</v>
      </c>
      <c r="G5" s="296" t="s">
        <v>13</v>
      </c>
      <c r="H5" s="291" t="s">
        <v>74</v>
      </c>
      <c r="I5" s="291"/>
      <c r="J5" s="291"/>
      <c r="K5" s="291"/>
      <c r="L5" s="291" t="s">
        <v>42</v>
      </c>
      <c r="M5" s="291"/>
      <c r="N5" s="291"/>
      <c r="O5" s="291" t="s">
        <v>75</v>
      </c>
      <c r="P5" s="291"/>
      <c r="Q5" s="291"/>
      <c r="R5" s="291" t="s">
        <v>44</v>
      </c>
      <c r="S5" s="291"/>
      <c r="T5" s="291"/>
      <c r="U5" s="291" t="s">
        <v>17</v>
      </c>
      <c r="V5" s="291"/>
      <c r="W5" s="291"/>
      <c r="X5" s="291" t="s">
        <v>45</v>
      </c>
      <c r="Y5" s="291"/>
      <c r="Z5" s="291"/>
      <c r="AA5" s="291" t="s">
        <v>19</v>
      </c>
      <c r="AB5" s="291" t="s">
        <v>2</v>
      </c>
    </row>
    <row r="6" spans="1:29" s="131" customFormat="1" ht="36" customHeight="1" x14ac:dyDescent="0.25">
      <c r="A6" s="291"/>
      <c r="B6" s="291"/>
      <c r="C6" s="297"/>
      <c r="D6" s="291"/>
      <c r="E6" s="297"/>
      <c r="F6" s="297"/>
      <c r="G6" s="297"/>
      <c r="H6" s="291" t="s">
        <v>46</v>
      </c>
      <c r="I6" s="291" t="s">
        <v>76</v>
      </c>
      <c r="J6" s="291"/>
      <c r="K6" s="291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1"/>
    </row>
    <row r="7" spans="1:29" s="131" customFormat="1" x14ac:dyDescent="0.25">
      <c r="A7" s="291"/>
      <c r="B7" s="291"/>
      <c r="C7" s="297"/>
      <c r="D7" s="291"/>
      <c r="E7" s="297"/>
      <c r="F7" s="297"/>
      <c r="G7" s="297"/>
      <c r="H7" s="291"/>
      <c r="I7" s="291" t="s">
        <v>22</v>
      </c>
      <c r="J7" s="291" t="s">
        <v>48</v>
      </c>
      <c r="K7" s="291"/>
      <c r="L7" s="291" t="s">
        <v>22</v>
      </c>
      <c r="M7" s="291" t="s">
        <v>77</v>
      </c>
      <c r="N7" s="291"/>
      <c r="O7" s="291" t="s">
        <v>22</v>
      </c>
      <c r="P7" s="291" t="s">
        <v>77</v>
      </c>
      <c r="Q7" s="291"/>
      <c r="R7" s="291" t="s">
        <v>22</v>
      </c>
      <c r="S7" s="291" t="s">
        <v>77</v>
      </c>
      <c r="T7" s="291"/>
      <c r="U7" s="291" t="s">
        <v>22</v>
      </c>
      <c r="V7" s="291" t="s">
        <v>77</v>
      </c>
      <c r="W7" s="291"/>
      <c r="X7" s="291" t="s">
        <v>22</v>
      </c>
      <c r="Y7" s="291" t="s">
        <v>77</v>
      </c>
      <c r="Z7" s="291"/>
      <c r="AA7" s="291"/>
      <c r="AB7" s="291"/>
    </row>
    <row r="8" spans="1:29" s="131" customFormat="1" x14ac:dyDescent="0.25">
      <c r="A8" s="291"/>
      <c r="B8" s="291"/>
      <c r="C8" s="297"/>
      <c r="D8" s="291"/>
      <c r="E8" s="297"/>
      <c r="F8" s="297"/>
      <c r="G8" s="297"/>
      <c r="H8" s="291"/>
      <c r="I8" s="291"/>
      <c r="J8" s="291" t="s">
        <v>78</v>
      </c>
      <c r="K8" s="291" t="s">
        <v>79</v>
      </c>
      <c r="L8" s="291"/>
      <c r="M8" s="291" t="s">
        <v>80</v>
      </c>
      <c r="N8" s="291" t="s">
        <v>79</v>
      </c>
      <c r="O8" s="291"/>
      <c r="P8" s="291" t="s">
        <v>78</v>
      </c>
      <c r="Q8" s="291" t="s">
        <v>79</v>
      </c>
      <c r="R8" s="291"/>
      <c r="S8" s="291" t="s">
        <v>80</v>
      </c>
      <c r="T8" s="291" t="s">
        <v>79</v>
      </c>
      <c r="U8" s="291"/>
      <c r="V8" s="291" t="s">
        <v>78</v>
      </c>
      <c r="W8" s="291" t="s">
        <v>79</v>
      </c>
      <c r="X8" s="291"/>
      <c r="Y8" s="285" t="s">
        <v>140</v>
      </c>
      <c r="Z8" s="291" t="s">
        <v>79</v>
      </c>
      <c r="AA8" s="291"/>
      <c r="AB8" s="291"/>
    </row>
    <row r="9" spans="1:29" s="131" customFormat="1" ht="61.5" customHeight="1" x14ac:dyDescent="0.25">
      <c r="A9" s="291"/>
      <c r="B9" s="291"/>
      <c r="C9" s="298"/>
      <c r="D9" s="291"/>
      <c r="E9" s="298"/>
      <c r="F9" s="298"/>
      <c r="G9" s="298"/>
      <c r="H9" s="291"/>
      <c r="I9" s="291"/>
      <c r="J9" s="291"/>
      <c r="K9" s="291"/>
      <c r="L9" s="291"/>
      <c r="M9" s="291"/>
      <c r="N9" s="291"/>
      <c r="O9" s="291"/>
      <c r="P9" s="291"/>
      <c r="Q9" s="291"/>
      <c r="R9" s="291"/>
      <c r="S9" s="291"/>
      <c r="T9" s="291"/>
      <c r="U9" s="291"/>
      <c r="V9" s="291"/>
      <c r="W9" s="291"/>
      <c r="X9" s="291"/>
      <c r="Y9" s="278"/>
      <c r="Z9" s="291"/>
      <c r="AA9" s="291"/>
      <c r="AB9" s="291"/>
    </row>
    <row r="10" spans="1:29" s="132" customFormat="1" ht="17.25" x14ac:dyDescent="0.25">
      <c r="A10" s="133"/>
      <c r="B10" s="134" t="s">
        <v>30</v>
      </c>
      <c r="C10" s="135"/>
      <c r="D10" s="135"/>
      <c r="E10" s="135"/>
      <c r="F10" s="135"/>
      <c r="G10" s="135"/>
      <c r="H10" s="136"/>
      <c r="I10" s="137">
        <f t="shared" ref="I10:Z10" si="0">I11</f>
        <v>13818</v>
      </c>
      <c r="J10" s="137">
        <f t="shared" si="0"/>
        <v>13818</v>
      </c>
      <c r="K10" s="137">
        <f t="shared" si="0"/>
        <v>0</v>
      </c>
      <c r="L10" s="137">
        <f t="shared" si="0"/>
        <v>4000</v>
      </c>
      <c r="M10" s="137">
        <f t="shared" si="0"/>
        <v>4000</v>
      </c>
      <c r="N10" s="137">
        <f t="shared" si="0"/>
        <v>0</v>
      </c>
      <c r="O10" s="137">
        <f t="shared" si="0"/>
        <v>13818</v>
      </c>
      <c r="P10" s="137">
        <f t="shared" si="0"/>
        <v>13818</v>
      </c>
      <c r="Q10" s="137">
        <f t="shared" si="0"/>
        <v>0</v>
      </c>
      <c r="R10" s="137">
        <f t="shared" si="0"/>
        <v>4000</v>
      </c>
      <c r="S10" s="137">
        <f t="shared" si="0"/>
        <v>4000</v>
      </c>
      <c r="T10" s="137">
        <f t="shared" si="0"/>
        <v>0</v>
      </c>
      <c r="U10" s="137">
        <f t="shared" si="0"/>
        <v>4000</v>
      </c>
      <c r="V10" s="137">
        <f t="shared" si="0"/>
        <v>4000</v>
      </c>
      <c r="W10" s="137">
        <f t="shared" si="0"/>
        <v>0</v>
      </c>
      <c r="X10" s="137">
        <f t="shared" si="0"/>
        <v>4000</v>
      </c>
      <c r="Y10" s="137">
        <f t="shared" si="0"/>
        <v>4000</v>
      </c>
      <c r="Z10" s="137">
        <f t="shared" si="0"/>
        <v>0</v>
      </c>
      <c r="AA10" s="135"/>
      <c r="AB10" s="134"/>
    </row>
    <row r="11" spans="1:29" s="124" customFormat="1" ht="49.5" x14ac:dyDescent="0.25">
      <c r="A11" s="138">
        <v>1</v>
      </c>
      <c r="B11" s="139" t="s">
        <v>341</v>
      </c>
      <c r="C11" s="140" t="s">
        <v>66</v>
      </c>
      <c r="D11" s="141" t="s">
        <v>203</v>
      </c>
      <c r="E11" s="138" t="s">
        <v>476</v>
      </c>
      <c r="F11" s="138"/>
      <c r="G11" s="138" t="s">
        <v>206</v>
      </c>
      <c r="H11" s="142" t="s">
        <v>342</v>
      </c>
      <c r="I11" s="143">
        <v>13818</v>
      </c>
      <c r="J11" s="144">
        <f>I11</f>
        <v>13818</v>
      </c>
      <c r="K11" s="144"/>
      <c r="L11" s="144">
        <v>4000</v>
      </c>
      <c r="M11" s="144">
        <v>4000</v>
      </c>
      <c r="N11" s="144"/>
      <c r="O11" s="143">
        <v>13818</v>
      </c>
      <c r="P11" s="144">
        <f>O11</f>
        <v>13818</v>
      </c>
      <c r="Q11" s="143"/>
      <c r="R11" s="144">
        <v>4000</v>
      </c>
      <c r="S11" s="144">
        <v>4000</v>
      </c>
      <c r="T11" s="144"/>
      <c r="U11" s="143">
        <v>4000</v>
      </c>
      <c r="V11" s="143">
        <v>4000</v>
      </c>
      <c r="W11" s="143"/>
      <c r="X11" s="143">
        <v>4000</v>
      </c>
      <c r="Y11" s="143">
        <v>4000</v>
      </c>
      <c r="Z11" s="143"/>
      <c r="AA11" s="138" t="s">
        <v>340</v>
      </c>
      <c r="AB11" s="145"/>
      <c r="AC11" s="171"/>
    </row>
    <row r="12" spans="1:29" s="124" customFormat="1" x14ac:dyDescent="0.25">
      <c r="A12" s="146"/>
      <c r="B12" s="147"/>
      <c r="C12" s="148"/>
      <c r="D12" s="149"/>
      <c r="E12" s="146"/>
      <c r="F12" s="146"/>
      <c r="G12" s="146"/>
      <c r="H12" s="150"/>
      <c r="I12" s="151"/>
      <c r="J12" s="152"/>
      <c r="K12" s="152"/>
      <c r="L12" s="152"/>
      <c r="M12" s="152"/>
      <c r="N12" s="152"/>
      <c r="O12" s="151"/>
      <c r="P12" s="152"/>
      <c r="Q12" s="151"/>
      <c r="R12" s="152"/>
      <c r="S12" s="152"/>
      <c r="T12" s="152"/>
      <c r="U12" s="151"/>
      <c r="V12" s="151"/>
      <c r="W12" s="151"/>
      <c r="X12" s="151"/>
      <c r="Y12" s="151"/>
      <c r="Z12" s="151"/>
      <c r="AA12" s="146"/>
      <c r="AB12" s="153"/>
      <c r="AC12" s="171"/>
    </row>
  </sheetData>
  <mergeCells count="44">
    <mergeCell ref="W1:Y1"/>
    <mergeCell ref="A2:AB2"/>
    <mergeCell ref="A3:AB3"/>
    <mergeCell ref="A5:A9"/>
    <mergeCell ref="B5:B9"/>
    <mergeCell ref="C5:C9"/>
    <mergeCell ref="D5:D9"/>
    <mergeCell ref="E5:E9"/>
    <mergeCell ref="F5:F9"/>
    <mergeCell ref="G5:G9"/>
    <mergeCell ref="AA5:AA9"/>
    <mergeCell ref="AB5:AB9"/>
    <mergeCell ref="H5:K5"/>
    <mergeCell ref="L5:N6"/>
    <mergeCell ref="O5:Q6"/>
    <mergeCell ref="R5:T6"/>
    <mergeCell ref="X5:Z6"/>
    <mergeCell ref="U5:W6"/>
    <mergeCell ref="H6:H9"/>
    <mergeCell ref="I6:K6"/>
    <mergeCell ref="P7:Q7"/>
    <mergeCell ref="Y7:Z7"/>
    <mergeCell ref="X7:X9"/>
    <mergeCell ref="I7:I9"/>
    <mergeCell ref="L7:L9"/>
    <mergeCell ref="O7:O9"/>
    <mergeCell ref="U7:U9"/>
    <mergeCell ref="R7:R9"/>
    <mergeCell ref="J7:K7"/>
    <mergeCell ref="M7:N7"/>
    <mergeCell ref="V7:W7"/>
    <mergeCell ref="S7:T7"/>
    <mergeCell ref="Z8:Z9"/>
    <mergeCell ref="J8:J9"/>
    <mergeCell ref="K8:K9"/>
    <mergeCell ref="M8:M9"/>
    <mergeCell ref="N8:N9"/>
    <mergeCell ref="P8:P9"/>
    <mergeCell ref="Q8:Q9"/>
    <mergeCell ref="S8:S9"/>
    <mergeCell ref="T8:T9"/>
    <mergeCell ref="V8:V9"/>
    <mergeCell ref="W8:W9"/>
    <mergeCell ref="Y8:Y9"/>
  </mergeCells>
  <printOptions horizontalCentered="1"/>
  <pageMargins left="0.2" right="0.2" top="0.36" bottom="0.4" header="0.33" footer="0.39"/>
  <pageSetup paperSize="9" scale="60" fitToHeight="0" orientation="landscape" blackAndWhite="1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C10"/>
  <sheetViews>
    <sheetView view="pageBreakPreview" zoomScale="70" zoomScaleNormal="70" zoomScaleSheetLayoutView="70" workbookViewId="0">
      <pane xSplit="5" ySplit="8" topLeftCell="F9" activePane="bottomRight" state="frozen"/>
      <selection activeCell="O15" sqref="O15"/>
      <selection pane="topRight" activeCell="O15" sqref="O15"/>
      <selection pane="bottomLeft" activeCell="O15" sqref="O15"/>
      <selection pane="bottomRight" activeCell="AA10" sqref="AA10"/>
    </sheetView>
    <sheetView workbookViewId="1">
      <selection activeCell="A3" sqref="A3:AB3"/>
    </sheetView>
  </sheetViews>
  <sheetFormatPr defaultRowHeight="18.75" x14ac:dyDescent="0.25"/>
  <cols>
    <col min="1" max="1" width="6.85546875" style="2" customWidth="1"/>
    <col min="2" max="2" width="43.28515625" style="2" customWidth="1"/>
    <col min="3" max="3" width="14.42578125" style="2" customWidth="1"/>
    <col min="4" max="4" width="14.28515625" style="2" customWidth="1"/>
    <col min="5" max="5" width="13.140625" style="2" customWidth="1"/>
    <col min="6" max="6" width="9.140625" style="2" customWidth="1"/>
    <col min="7" max="7" width="9.7109375" style="2" customWidth="1"/>
    <col min="8" max="8" width="13.85546875" style="2" customWidth="1"/>
    <col min="9" max="11" width="12" style="2" customWidth="1"/>
    <col min="12" max="14" width="12" style="2" hidden="1" customWidth="1"/>
    <col min="15" max="17" width="12" style="2" customWidth="1"/>
    <col min="18" max="20" width="12" style="2" hidden="1" customWidth="1"/>
    <col min="21" max="24" width="12" style="2" customWidth="1"/>
    <col min="25" max="25" width="13" style="2" customWidth="1"/>
    <col min="26" max="26" width="12" style="2" customWidth="1"/>
    <col min="27" max="27" width="17" style="2" customWidth="1"/>
    <col min="28" max="28" width="9.140625" style="2" customWidth="1"/>
    <col min="29" max="16384" width="9.140625" style="2"/>
  </cols>
  <sheetData>
    <row r="1" spans="1:29" s="28" customFormat="1" ht="15.75" x14ac:dyDescent="0.25">
      <c r="B1" s="28" t="s">
        <v>343</v>
      </c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</row>
    <row r="2" spans="1:29" s="30" customFormat="1" ht="20.25" x14ac:dyDescent="0.25">
      <c r="A2" s="273" t="str">
        <f>'B2-TWTN'!A2:W2</f>
        <v>DỰ ÁN ĐANG TRIỂN KHAI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  <c r="T2" s="273"/>
      <c r="U2" s="273"/>
      <c r="V2" s="273"/>
      <c r="W2" s="273"/>
      <c r="X2" s="273"/>
      <c r="Y2" s="273"/>
      <c r="Z2" s="273"/>
      <c r="AA2" s="273"/>
      <c r="AB2" s="273"/>
    </row>
    <row r="3" spans="1:29" s="235" customFormat="1" ht="20.25" x14ac:dyDescent="0.25">
      <c r="A3" s="254" t="str">
        <f>'B2-TWTN'!A3:W3</f>
        <v xml:space="preserve">(Theo Quyết định số: 2796/QĐ-UBND ngày 19 tháng 12 năm 2023 của UBND tỉnh Vĩnh Phúc) 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  <c r="X3" s="254"/>
      <c r="Y3" s="254"/>
      <c r="Z3" s="254"/>
      <c r="AA3" s="254"/>
      <c r="AB3" s="254"/>
    </row>
    <row r="4" spans="1:29" s="154" customFormat="1" ht="15.75" x14ac:dyDescent="0.25">
      <c r="X4" s="50"/>
      <c r="Y4" s="50"/>
      <c r="Z4" s="274" t="s">
        <v>0</v>
      </c>
      <c r="AA4" s="274"/>
    </row>
    <row r="5" spans="1:29" s="11" customFormat="1" ht="40.5" customHeight="1" x14ac:dyDescent="0.25">
      <c r="A5" s="243" t="s">
        <v>1</v>
      </c>
      <c r="B5" s="243" t="s">
        <v>8</v>
      </c>
      <c r="C5" s="243" t="s">
        <v>39</v>
      </c>
      <c r="D5" s="243" t="s">
        <v>40</v>
      </c>
      <c r="E5" s="243" t="s">
        <v>11</v>
      </c>
      <c r="F5" s="243" t="s">
        <v>12</v>
      </c>
      <c r="G5" s="243" t="s">
        <v>41</v>
      </c>
      <c r="H5" s="243" t="s">
        <v>74</v>
      </c>
      <c r="I5" s="243"/>
      <c r="J5" s="243"/>
      <c r="K5" s="243"/>
      <c r="L5" s="243" t="s">
        <v>42</v>
      </c>
      <c r="M5" s="243"/>
      <c r="N5" s="243"/>
      <c r="O5" s="243" t="s">
        <v>75</v>
      </c>
      <c r="P5" s="243"/>
      <c r="Q5" s="243"/>
      <c r="R5" s="243" t="s">
        <v>44</v>
      </c>
      <c r="S5" s="243"/>
      <c r="T5" s="243"/>
      <c r="U5" s="243" t="s">
        <v>17</v>
      </c>
      <c r="V5" s="243"/>
      <c r="W5" s="243"/>
      <c r="X5" s="243" t="s">
        <v>45</v>
      </c>
      <c r="Y5" s="243"/>
      <c r="Z5" s="243"/>
      <c r="AA5" s="243" t="s">
        <v>19</v>
      </c>
      <c r="AB5" s="243" t="s">
        <v>2</v>
      </c>
    </row>
    <row r="6" spans="1:29" s="11" customFormat="1" x14ac:dyDescent="0.25">
      <c r="A6" s="243"/>
      <c r="B6" s="243"/>
      <c r="C6" s="243"/>
      <c r="D6" s="243"/>
      <c r="E6" s="243"/>
      <c r="F6" s="243"/>
      <c r="G6" s="243"/>
      <c r="H6" s="243" t="s">
        <v>46</v>
      </c>
      <c r="I6" s="243" t="s">
        <v>76</v>
      </c>
      <c r="J6" s="243" t="s">
        <v>48</v>
      </c>
      <c r="K6" s="243"/>
      <c r="L6" s="243" t="s">
        <v>22</v>
      </c>
      <c r="M6" s="243" t="s">
        <v>77</v>
      </c>
      <c r="N6" s="243"/>
      <c r="O6" s="243" t="s">
        <v>22</v>
      </c>
      <c r="P6" s="243" t="s">
        <v>77</v>
      </c>
      <c r="Q6" s="243"/>
      <c r="R6" s="243" t="s">
        <v>22</v>
      </c>
      <c r="S6" s="243" t="s">
        <v>77</v>
      </c>
      <c r="T6" s="243"/>
      <c r="U6" s="243" t="s">
        <v>22</v>
      </c>
      <c r="V6" s="243" t="s">
        <v>77</v>
      </c>
      <c r="W6" s="243"/>
      <c r="X6" s="243" t="s">
        <v>22</v>
      </c>
      <c r="Y6" s="243" t="s">
        <v>77</v>
      </c>
      <c r="Z6" s="243"/>
      <c r="AA6" s="243"/>
      <c r="AB6" s="243"/>
    </row>
    <row r="7" spans="1:29" s="11" customFormat="1" ht="75" x14ac:dyDescent="0.25">
      <c r="A7" s="243"/>
      <c r="B7" s="243"/>
      <c r="C7" s="243"/>
      <c r="D7" s="243"/>
      <c r="E7" s="243"/>
      <c r="F7" s="243"/>
      <c r="G7" s="243"/>
      <c r="H7" s="243"/>
      <c r="I7" s="243"/>
      <c r="J7" s="12" t="s">
        <v>78</v>
      </c>
      <c r="K7" s="12" t="s">
        <v>79</v>
      </c>
      <c r="L7" s="243"/>
      <c r="M7" s="12" t="s">
        <v>80</v>
      </c>
      <c r="N7" s="12" t="s">
        <v>79</v>
      </c>
      <c r="O7" s="243"/>
      <c r="P7" s="12" t="s">
        <v>78</v>
      </c>
      <c r="Q7" s="12" t="s">
        <v>79</v>
      </c>
      <c r="R7" s="243"/>
      <c r="S7" s="12" t="s">
        <v>80</v>
      </c>
      <c r="T7" s="12" t="s">
        <v>79</v>
      </c>
      <c r="U7" s="243"/>
      <c r="V7" s="12" t="s">
        <v>78</v>
      </c>
      <c r="W7" s="12" t="s">
        <v>79</v>
      </c>
      <c r="X7" s="243"/>
      <c r="Y7" s="12" t="s">
        <v>140</v>
      </c>
      <c r="Z7" s="12" t="s">
        <v>79</v>
      </c>
      <c r="AA7" s="243"/>
      <c r="AB7" s="243"/>
    </row>
    <row r="8" spans="1:29" s="35" customFormat="1" x14ac:dyDescent="0.25">
      <c r="A8" s="172"/>
      <c r="B8" s="172" t="s">
        <v>3</v>
      </c>
      <c r="C8" s="172"/>
      <c r="D8" s="172"/>
      <c r="E8" s="13"/>
      <c r="F8" s="172"/>
      <c r="G8" s="172"/>
      <c r="H8" s="172"/>
      <c r="I8" s="172">
        <f t="shared" ref="I8:Z8" si="0">I9</f>
        <v>94877</v>
      </c>
      <c r="J8" s="172">
        <f t="shared" si="0"/>
        <v>94877</v>
      </c>
      <c r="K8" s="172">
        <f t="shared" si="0"/>
        <v>0</v>
      </c>
      <c r="L8" s="172">
        <f t="shared" si="0"/>
        <v>53897</v>
      </c>
      <c r="M8" s="172">
        <f t="shared" si="0"/>
        <v>53897</v>
      </c>
      <c r="N8" s="172">
        <f t="shared" si="0"/>
        <v>0</v>
      </c>
      <c r="O8" s="172">
        <f t="shared" si="0"/>
        <v>95000</v>
      </c>
      <c r="P8" s="172">
        <f t="shared" si="0"/>
        <v>95000</v>
      </c>
      <c r="Q8" s="172">
        <f t="shared" si="0"/>
        <v>0</v>
      </c>
      <c r="R8" s="172">
        <f t="shared" si="0"/>
        <v>53897</v>
      </c>
      <c r="S8" s="172">
        <f t="shared" si="0"/>
        <v>53897</v>
      </c>
      <c r="T8" s="172">
        <f t="shared" si="0"/>
        <v>0</v>
      </c>
      <c r="U8" s="172">
        <f t="shared" si="0"/>
        <v>53897</v>
      </c>
      <c r="V8" s="172">
        <f t="shared" si="0"/>
        <v>53897</v>
      </c>
      <c r="W8" s="172">
        <f t="shared" si="0"/>
        <v>0</v>
      </c>
      <c r="X8" s="172">
        <f t="shared" si="0"/>
        <v>15000</v>
      </c>
      <c r="Y8" s="172">
        <f t="shared" si="0"/>
        <v>15000</v>
      </c>
      <c r="Z8" s="172">
        <f t="shared" si="0"/>
        <v>0</v>
      </c>
      <c r="AA8" s="172"/>
      <c r="AB8" s="172"/>
    </row>
    <row r="9" spans="1:29" s="51" customFormat="1" ht="21.75" customHeight="1" x14ac:dyDescent="0.25">
      <c r="A9" s="173" t="s">
        <v>29</v>
      </c>
      <c r="B9" s="174" t="s">
        <v>110</v>
      </c>
      <c r="C9" s="175"/>
      <c r="D9" s="175"/>
      <c r="E9" s="176"/>
      <c r="F9" s="175"/>
      <c r="G9" s="175"/>
      <c r="H9" s="175"/>
      <c r="I9" s="175">
        <f t="shared" ref="I9:Z9" si="1">+SUM(I10:I10)</f>
        <v>94877</v>
      </c>
      <c r="J9" s="175">
        <f t="shared" si="1"/>
        <v>94877</v>
      </c>
      <c r="K9" s="175">
        <f t="shared" si="1"/>
        <v>0</v>
      </c>
      <c r="L9" s="175">
        <f t="shared" si="1"/>
        <v>53897</v>
      </c>
      <c r="M9" s="175">
        <f t="shared" si="1"/>
        <v>53897</v>
      </c>
      <c r="N9" s="175">
        <f t="shared" si="1"/>
        <v>0</v>
      </c>
      <c r="O9" s="175">
        <f t="shared" si="1"/>
        <v>95000</v>
      </c>
      <c r="P9" s="175">
        <f t="shared" si="1"/>
        <v>95000</v>
      </c>
      <c r="Q9" s="175">
        <f t="shared" si="1"/>
        <v>0</v>
      </c>
      <c r="R9" s="175">
        <f t="shared" si="1"/>
        <v>53897</v>
      </c>
      <c r="S9" s="175">
        <f t="shared" si="1"/>
        <v>53897</v>
      </c>
      <c r="T9" s="175">
        <f t="shared" si="1"/>
        <v>0</v>
      </c>
      <c r="U9" s="175">
        <f t="shared" si="1"/>
        <v>53897</v>
      </c>
      <c r="V9" s="175">
        <f t="shared" si="1"/>
        <v>53897</v>
      </c>
      <c r="W9" s="175">
        <f t="shared" si="1"/>
        <v>0</v>
      </c>
      <c r="X9" s="175">
        <f t="shared" si="1"/>
        <v>15000</v>
      </c>
      <c r="Y9" s="175">
        <f t="shared" si="1"/>
        <v>15000</v>
      </c>
      <c r="Z9" s="175">
        <f t="shared" si="1"/>
        <v>0</v>
      </c>
      <c r="AA9" s="175"/>
      <c r="AB9" s="175"/>
    </row>
    <row r="10" spans="1:29" s="35" customFormat="1" ht="87.75" customHeight="1" x14ac:dyDescent="0.25">
      <c r="A10" s="24">
        <v>1</v>
      </c>
      <c r="B10" s="23" t="s">
        <v>344</v>
      </c>
      <c r="C10" s="46" t="s">
        <v>345</v>
      </c>
      <c r="D10" s="24" t="s">
        <v>33</v>
      </c>
      <c r="E10" s="22">
        <v>7978686</v>
      </c>
      <c r="F10" s="24">
        <v>292</v>
      </c>
      <c r="G10" s="24" t="s">
        <v>100</v>
      </c>
      <c r="H10" s="24" t="s">
        <v>346</v>
      </c>
      <c r="I10" s="24">
        <v>94877</v>
      </c>
      <c r="J10" s="24">
        <v>94877</v>
      </c>
      <c r="K10" s="24">
        <v>0</v>
      </c>
      <c r="L10" s="24">
        <v>53897</v>
      </c>
      <c r="M10" s="24">
        <v>53897</v>
      </c>
      <c r="N10" s="24">
        <v>0</v>
      </c>
      <c r="O10" s="24">
        <v>95000</v>
      </c>
      <c r="P10" s="24">
        <v>95000</v>
      </c>
      <c r="Q10" s="24">
        <v>0</v>
      </c>
      <c r="R10" s="24">
        <v>53897</v>
      </c>
      <c r="S10" s="24">
        <v>53897</v>
      </c>
      <c r="T10" s="24">
        <v>0</v>
      </c>
      <c r="U10" s="24">
        <f>+V10+W10</f>
        <v>53897</v>
      </c>
      <c r="V10" s="24">
        <f>44897+9000</f>
        <v>53897</v>
      </c>
      <c r="W10" s="24">
        <v>0</v>
      </c>
      <c r="X10" s="24">
        <f>Y10</f>
        <v>15000</v>
      </c>
      <c r="Y10" s="24">
        <v>15000</v>
      </c>
      <c r="Z10" s="24">
        <v>0</v>
      </c>
      <c r="AA10" s="24" t="s">
        <v>36</v>
      </c>
      <c r="AB10" s="24"/>
      <c r="AC10" s="57"/>
    </row>
  </sheetData>
  <mergeCells count="31">
    <mergeCell ref="A2:AB2"/>
    <mergeCell ref="A3:AB3"/>
    <mergeCell ref="Z4:AA4"/>
    <mergeCell ref="A5:A7"/>
    <mergeCell ref="B5:B7"/>
    <mergeCell ref="C5:C7"/>
    <mergeCell ref="D5:D7"/>
    <mergeCell ref="E5:E7"/>
    <mergeCell ref="F5:F7"/>
    <mergeCell ref="G5:G7"/>
    <mergeCell ref="AA5:AA7"/>
    <mergeCell ref="AB5:AB7"/>
    <mergeCell ref="H5:K5"/>
    <mergeCell ref="L5:N5"/>
    <mergeCell ref="O5:Q5"/>
    <mergeCell ref="R5:T5"/>
    <mergeCell ref="U5:W5"/>
    <mergeCell ref="X5:Z5"/>
    <mergeCell ref="H6:H7"/>
    <mergeCell ref="I6:I7"/>
    <mergeCell ref="L6:L7"/>
    <mergeCell ref="O6:O7"/>
    <mergeCell ref="R6:R7"/>
    <mergeCell ref="U6:U7"/>
    <mergeCell ref="X6:X7"/>
    <mergeCell ref="J6:K6"/>
    <mergeCell ref="M6:N6"/>
    <mergeCell ref="P6:Q6"/>
    <mergeCell ref="S6:T6"/>
    <mergeCell ref="V6:W6"/>
    <mergeCell ref="Y6:Z6"/>
  </mergeCells>
  <printOptions horizontalCentered="1"/>
  <pageMargins left="0.31" right="0.17" top="0.33" bottom="0.19" header="0.28999999999999998" footer="0.21"/>
  <pageSetup paperSize="9" scale="48" fitToHeight="0" orientation="landscape" blackAndWhite="1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C39"/>
  <sheetViews>
    <sheetView view="pageBreakPreview" zoomScale="60" zoomScaleNormal="100" workbookViewId="0">
      <pane xSplit="5" ySplit="9" topLeftCell="F10" activePane="bottomRight" state="frozen"/>
      <selection activeCell="O15" sqref="O15"/>
      <selection pane="topRight" activeCell="O15" sqref="O15"/>
      <selection pane="bottomLeft" activeCell="O15" sqref="O15"/>
      <selection pane="bottomRight" activeCell="AA11" sqref="AA11:AA17"/>
    </sheetView>
    <sheetView workbookViewId="1">
      <selection activeCell="A4" sqref="A4:AB4"/>
    </sheetView>
  </sheetViews>
  <sheetFormatPr defaultRowHeight="15.75" x14ac:dyDescent="0.25"/>
  <cols>
    <col min="1" max="1" width="6.85546875" style="9" customWidth="1"/>
    <col min="2" max="2" width="38.140625" style="9" customWidth="1"/>
    <col min="3" max="3" width="14.42578125" style="9" customWidth="1"/>
    <col min="4" max="4" width="21" style="9" customWidth="1"/>
    <col min="5" max="5" width="11.85546875" style="9" customWidth="1"/>
    <col min="6" max="6" width="9.140625" style="9" customWidth="1"/>
    <col min="7" max="7" width="9.5703125" style="9" customWidth="1"/>
    <col min="8" max="8" width="13.85546875" style="9" customWidth="1"/>
    <col min="9" max="11" width="12.42578125" style="9" customWidth="1"/>
    <col min="12" max="14" width="12.42578125" style="9" hidden="1" customWidth="1"/>
    <col min="15" max="17" width="12.42578125" style="9" customWidth="1"/>
    <col min="18" max="20" width="12.42578125" style="9" hidden="1" customWidth="1"/>
    <col min="21" max="26" width="12.42578125" style="9" customWidth="1"/>
    <col min="27" max="27" width="15.5703125" style="9" customWidth="1"/>
    <col min="28" max="28" width="8.7109375" style="9" customWidth="1"/>
    <col min="29" max="16384" width="9.140625" style="9"/>
  </cols>
  <sheetData>
    <row r="1" spans="1:29" s="28" customFormat="1" x14ac:dyDescent="0.25">
      <c r="B1" s="28" t="s">
        <v>347</v>
      </c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</row>
    <row r="2" spans="1:29" s="30" customFormat="1" ht="20.25" x14ac:dyDescent="0.25">
      <c r="A2" s="273" t="str">
        <f>'B2-TWTN'!A2:W2</f>
        <v>DỰ ÁN ĐANG TRIỂN KHAI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  <c r="T2" s="273"/>
      <c r="U2" s="273"/>
      <c r="V2" s="273"/>
      <c r="W2" s="273"/>
      <c r="X2" s="273"/>
      <c r="Y2" s="273"/>
      <c r="Z2" s="273"/>
      <c r="AA2" s="273"/>
      <c r="AB2" s="273"/>
    </row>
    <row r="3" spans="1:29" s="6" customFormat="1" ht="19.5" customHeight="1" x14ac:dyDescent="0.25">
      <c r="A3" s="252" t="str">
        <f>'B2-TWTN'!A3:W3</f>
        <v xml:space="preserve">(Theo Quyết định số: 2796/QĐ-UBND ngày 19 tháng 12 năm 2023 của UBND tỉnh Vĩnh Phúc) </v>
      </c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Z3" s="252"/>
      <c r="AA3" s="252"/>
      <c r="AB3" s="252"/>
    </row>
    <row r="4" spans="1:29" s="235" customFormat="1" ht="20.25" x14ac:dyDescent="0.25">
      <c r="A4" s="254"/>
      <c r="B4" s="254"/>
      <c r="C4" s="254"/>
      <c r="D4" s="254"/>
      <c r="E4" s="254"/>
      <c r="F4" s="254"/>
      <c r="G4" s="254"/>
      <c r="H4" s="254"/>
      <c r="I4" s="254"/>
      <c r="J4" s="254"/>
      <c r="K4" s="254"/>
      <c r="L4" s="254"/>
      <c r="M4" s="254"/>
      <c r="N4" s="254"/>
      <c r="O4" s="254"/>
      <c r="P4" s="254"/>
      <c r="Q4" s="254"/>
      <c r="R4" s="254"/>
      <c r="S4" s="254"/>
      <c r="T4" s="254"/>
      <c r="U4" s="254"/>
      <c r="V4" s="254"/>
      <c r="W4" s="254"/>
      <c r="X4" s="254"/>
      <c r="Y4" s="254"/>
      <c r="Z4" s="254"/>
      <c r="AA4" s="254"/>
      <c r="AB4" s="254"/>
    </row>
    <row r="5" spans="1:29" s="32" customFormat="1" x14ac:dyDescent="0.25">
      <c r="P5" s="177"/>
      <c r="R5" s="177"/>
      <c r="U5" s="177"/>
      <c r="V5" s="177"/>
      <c r="AA5" s="178" t="s">
        <v>38</v>
      </c>
    </row>
    <row r="6" spans="1:29" s="4" customFormat="1" ht="40.5" customHeight="1" x14ac:dyDescent="0.25">
      <c r="A6" s="305" t="s">
        <v>1</v>
      </c>
      <c r="B6" s="305" t="s">
        <v>8</v>
      </c>
      <c r="C6" s="305" t="s">
        <v>39</v>
      </c>
      <c r="D6" s="305" t="s">
        <v>40</v>
      </c>
      <c r="E6" s="305" t="s">
        <v>11</v>
      </c>
      <c r="F6" s="305" t="s">
        <v>12</v>
      </c>
      <c r="G6" s="305" t="s">
        <v>41</v>
      </c>
      <c r="H6" s="305" t="s">
        <v>74</v>
      </c>
      <c r="I6" s="305"/>
      <c r="J6" s="305"/>
      <c r="K6" s="305"/>
      <c r="L6" s="305" t="s">
        <v>42</v>
      </c>
      <c r="M6" s="305"/>
      <c r="N6" s="305"/>
      <c r="O6" s="305" t="s">
        <v>75</v>
      </c>
      <c r="P6" s="305"/>
      <c r="Q6" s="305"/>
      <c r="R6" s="305" t="s">
        <v>44</v>
      </c>
      <c r="S6" s="305"/>
      <c r="T6" s="305"/>
      <c r="U6" s="305" t="s">
        <v>17</v>
      </c>
      <c r="V6" s="305"/>
      <c r="W6" s="305"/>
      <c r="X6" s="305" t="s">
        <v>45</v>
      </c>
      <c r="Y6" s="305"/>
      <c r="Z6" s="305"/>
      <c r="AA6" s="305" t="s">
        <v>19</v>
      </c>
      <c r="AB6" s="305" t="s">
        <v>2</v>
      </c>
    </row>
    <row r="7" spans="1:29" s="4" customFormat="1" ht="15.75" customHeight="1" x14ac:dyDescent="0.25">
      <c r="A7" s="305"/>
      <c r="B7" s="305"/>
      <c r="C7" s="305"/>
      <c r="D7" s="305"/>
      <c r="E7" s="305"/>
      <c r="F7" s="305"/>
      <c r="G7" s="305"/>
      <c r="H7" s="305" t="s">
        <v>46</v>
      </c>
      <c r="I7" s="305" t="s">
        <v>76</v>
      </c>
      <c r="J7" s="305" t="s">
        <v>48</v>
      </c>
      <c r="K7" s="305"/>
      <c r="L7" s="305" t="s">
        <v>22</v>
      </c>
      <c r="M7" s="305" t="s">
        <v>77</v>
      </c>
      <c r="N7" s="305"/>
      <c r="O7" s="305" t="s">
        <v>22</v>
      </c>
      <c r="P7" s="305" t="s">
        <v>77</v>
      </c>
      <c r="Q7" s="305"/>
      <c r="R7" s="305" t="s">
        <v>22</v>
      </c>
      <c r="S7" s="305" t="s">
        <v>77</v>
      </c>
      <c r="T7" s="305"/>
      <c r="U7" s="305" t="s">
        <v>22</v>
      </c>
      <c r="V7" s="305" t="s">
        <v>77</v>
      </c>
      <c r="W7" s="305"/>
      <c r="X7" s="305" t="s">
        <v>22</v>
      </c>
      <c r="Y7" s="305" t="s">
        <v>77</v>
      </c>
      <c r="Z7" s="305"/>
      <c r="AA7" s="305"/>
      <c r="AB7" s="305"/>
    </row>
    <row r="8" spans="1:29" s="4" customFormat="1" ht="47.25" x14ac:dyDescent="0.25">
      <c r="A8" s="305"/>
      <c r="B8" s="305"/>
      <c r="C8" s="305"/>
      <c r="D8" s="305"/>
      <c r="E8" s="305"/>
      <c r="F8" s="305"/>
      <c r="G8" s="305"/>
      <c r="H8" s="305"/>
      <c r="I8" s="305"/>
      <c r="J8" s="33" t="s">
        <v>78</v>
      </c>
      <c r="K8" s="33" t="s">
        <v>79</v>
      </c>
      <c r="L8" s="305"/>
      <c r="M8" s="33" t="s">
        <v>80</v>
      </c>
      <c r="N8" s="33" t="s">
        <v>79</v>
      </c>
      <c r="O8" s="305"/>
      <c r="P8" s="33" t="s">
        <v>78</v>
      </c>
      <c r="Q8" s="33" t="s">
        <v>79</v>
      </c>
      <c r="R8" s="305"/>
      <c r="S8" s="33" t="s">
        <v>80</v>
      </c>
      <c r="T8" s="33" t="s">
        <v>79</v>
      </c>
      <c r="U8" s="305"/>
      <c r="V8" s="33" t="s">
        <v>78</v>
      </c>
      <c r="W8" s="33" t="s">
        <v>79</v>
      </c>
      <c r="X8" s="305"/>
      <c r="Y8" s="33" t="s">
        <v>140</v>
      </c>
      <c r="Z8" s="33" t="s">
        <v>79</v>
      </c>
      <c r="AA8" s="305"/>
      <c r="AB8" s="305"/>
    </row>
    <row r="9" spans="1:29" s="179" customFormat="1" x14ac:dyDescent="0.25">
      <c r="A9" s="180"/>
      <c r="B9" s="180" t="s">
        <v>3</v>
      </c>
      <c r="C9" s="180"/>
      <c r="D9" s="180"/>
      <c r="E9" s="34"/>
      <c r="F9" s="180"/>
      <c r="G9" s="181"/>
      <c r="H9" s="180"/>
      <c r="I9" s="180">
        <f t="shared" ref="I9:Z9" si="0">I10</f>
        <v>122025.54699999999</v>
      </c>
      <c r="J9" s="180">
        <f t="shared" si="0"/>
        <v>122025.54699999999</v>
      </c>
      <c r="K9" s="180">
        <f t="shared" si="0"/>
        <v>0</v>
      </c>
      <c r="L9" s="180">
        <f t="shared" si="0"/>
        <v>47002</v>
      </c>
      <c r="M9" s="180">
        <f t="shared" si="0"/>
        <v>47002</v>
      </c>
      <c r="N9" s="180">
        <f t="shared" si="0"/>
        <v>0</v>
      </c>
      <c r="O9" s="180">
        <f t="shared" si="0"/>
        <v>123332</v>
      </c>
      <c r="P9" s="180">
        <f t="shared" si="0"/>
        <v>122025</v>
      </c>
      <c r="Q9" s="180">
        <f t="shared" si="0"/>
        <v>0</v>
      </c>
      <c r="R9" s="180">
        <f t="shared" si="0"/>
        <v>47132</v>
      </c>
      <c r="S9" s="180">
        <f t="shared" si="0"/>
        <v>47132</v>
      </c>
      <c r="T9" s="180">
        <f t="shared" si="0"/>
        <v>0</v>
      </c>
      <c r="U9" s="180">
        <f t="shared" si="0"/>
        <v>47132</v>
      </c>
      <c r="V9" s="180">
        <f t="shared" si="0"/>
        <v>47132</v>
      </c>
      <c r="W9" s="180">
        <f t="shared" si="0"/>
        <v>0</v>
      </c>
      <c r="X9" s="180">
        <f t="shared" si="0"/>
        <v>50800</v>
      </c>
      <c r="Y9" s="180">
        <f t="shared" si="0"/>
        <v>50800</v>
      </c>
      <c r="Z9" s="180">
        <f t="shared" si="0"/>
        <v>0</v>
      </c>
      <c r="AA9" s="180"/>
      <c r="AB9" s="180"/>
    </row>
    <row r="10" spans="1:29" s="179" customFormat="1" x14ac:dyDescent="0.25">
      <c r="A10" s="182"/>
      <c r="B10" s="183" t="s">
        <v>86</v>
      </c>
      <c r="C10" s="36"/>
      <c r="D10" s="36"/>
      <c r="E10" s="37"/>
      <c r="F10" s="36"/>
      <c r="G10" s="184"/>
      <c r="H10" s="36"/>
      <c r="I10" s="36">
        <f t="shared" ref="I10:Z10" si="1">+SUM(I11:I17)</f>
        <v>122025.54699999999</v>
      </c>
      <c r="J10" s="36">
        <f t="shared" si="1"/>
        <v>122025.54699999999</v>
      </c>
      <c r="K10" s="36">
        <f t="shared" si="1"/>
        <v>0</v>
      </c>
      <c r="L10" s="36">
        <f t="shared" si="1"/>
        <v>47002</v>
      </c>
      <c r="M10" s="36">
        <f t="shared" si="1"/>
        <v>47002</v>
      </c>
      <c r="N10" s="36">
        <f t="shared" si="1"/>
        <v>0</v>
      </c>
      <c r="O10" s="36">
        <f t="shared" si="1"/>
        <v>123332</v>
      </c>
      <c r="P10" s="36">
        <f t="shared" si="1"/>
        <v>122025</v>
      </c>
      <c r="Q10" s="36">
        <f t="shared" si="1"/>
        <v>0</v>
      </c>
      <c r="R10" s="36">
        <f t="shared" si="1"/>
        <v>47132</v>
      </c>
      <c r="S10" s="36">
        <f t="shared" si="1"/>
        <v>47132</v>
      </c>
      <c r="T10" s="36">
        <f t="shared" si="1"/>
        <v>0</v>
      </c>
      <c r="U10" s="36">
        <f t="shared" si="1"/>
        <v>47132</v>
      </c>
      <c r="V10" s="36">
        <f t="shared" si="1"/>
        <v>47132</v>
      </c>
      <c r="W10" s="36">
        <f t="shared" si="1"/>
        <v>0</v>
      </c>
      <c r="X10" s="36">
        <f t="shared" si="1"/>
        <v>50800</v>
      </c>
      <c r="Y10" s="36">
        <f t="shared" si="1"/>
        <v>50800</v>
      </c>
      <c r="Z10" s="36">
        <f t="shared" si="1"/>
        <v>0</v>
      </c>
      <c r="AA10" s="36"/>
      <c r="AB10" s="36"/>
    </row>
    <row r="11" spans="1:29" s="179" customFormat="1" ht="47.25" x14ac:dyDescent="0.25">
      <c r="A11" s="40">
        <v>1</v>
      </c>
      <c r="B11" s="41" t="s">
        <v>348</v>
      </c>
      <c r="C11" s="42" t="s">
        <v>349</v>
      </c>
      <c r="D11" s="42"/>
      <c r="E11" s="43" t="s">
        <v>350</v>
      </c>
      <c r="F11" s="42"/>
      <c r="G11" s="61" t="s">
        <v>100</v>
      </c>
      <c r="H11" s="42" t="s">
        <v>351</v>
      </c>
      <c r="I11" s="42">
        <v>12937</v>
      </c>
      <c r="J11" s="42">
        <v>12937</v>
      </c>
      <c r="K11" s="42">
        <v>0</v>
      </c>
      <c r="L11" s="42">
        <v>5282</v>
      </c>
      <c r="M11" s="42">
        <v>5282</v>
      </c>
      <c r="N11" s="42"/>
      <c r="O11" s="42">
        <v>13244</v>
      </c>
      <c r="P11" s="42">
        <v>12937</v>
      </c>
      <c r="Q11" s="42">
        <v>0</v>
      </c>
      <c r="R11" s="42">
        <v>5282</v>
      </c>
      <c r="S11" s="42">
        <v>5282</v>
      </c>
      <c r="T11" s="42">
        <v>0</v>
      </c>
      <c r="U11" s="42">
        <v>5282</v>
      </c>
      <c r="V11" s="42">
        <v>5282</v>
      </c>
      <c r="W11" s="42">
        <v>0</v>
      </c>
      <c r="X11" s="42">
        <v>6000</v>
      </c>
      <c r="Y11" s="42">
        <v>6000</v>
      </c>
      <c r="Z11" s="42">
        <v>0</v>
      </c>
      <c r="AA11" s="42" t="s">
        <v>102</v>
      </c>
      <c r="AB11" s="38"/>
      <c r="AC11" s="185"/>
    </row>
    <row r="12" spans="1:29" s="179" customFormat="1" ht="47.25" x14ac:dyDescent="0.25">
      <c r="A12" s="40">
        <v>2</v>
      </c>
      <c r="B12" s="41" t="s">
        <v>352</v>
      </c>
      <c r="C12" s="42" t="s">
        <v>353</v>
      </c>
      <c r="D12" s="42"/>
      <c r="E12" s="43" t="s">
        <v>354</v>
      </c>
      <c r="F12" s="42"/>
      <c r="G12" s="61" t="s">
        <v>355</v>
      </c>
      <c r="H12" s="42" t="s">
        <v>356</v>
      </c>
      <c r="I12" s="42">
        <v>9613.6849999999995</v>
      </c>
      <c r="J12" s="42">
        <v>9613.6849999999995</v>
      </c>
      <c r="K12" s="42">
        <v>0</v>
      </c>
      <c r="L12" s="42">
        <v>4310</v>
      </c>
      <c r="M12" s="42">
        <v>4310</v>
      </c>
      <c r="N12" s="42">
        <v>0</v>
      </c>
      <c r="O12" s="42">
        <v>9622</v>
      </c>
      <c r="P12" s="42">
        <v>9614</v>
      </c>
      <c r="Q12" s="42">
        <v>0</v>
      </c>
      <c r="R12" s="42">
        <v>4310</v>
      </c>
      <c r="S12" s="42">
        <v>4310</v>
      </c>
      <c r="T12" s="42">
        <v>0</v>
      </c>
      <c r="U12" s="42">
        <v>4310</v>
      </c>
      <c r="V12" s="42">
        <v>4310</v>
      </c>
      <c r="W12" s="42">
        <v>0</v>
      </c>
      <c r="X12" s="42">
        <v>4300</v>
      </c>
      <c r="Y12" s="42">
        <v>4300</v>
      </c>
      <c r="Z12" s="42">
        <v>0</v>
      </c>
      <c r="AA12" s="42" t="s">
        <v>102</v>
      </c>
      <c r="AB12" s="38"/>
      <c r="AC12" s="185"/>
    </row>
    <row r="13" spans="1:29" s="179" customFormat="1" ht="47.25" x14ac:dyDescent="0.25">
      <c r="A13" s="40">
        <v>3</v>
      </c>
      <c r="B13" s="41" t="s">
        <v>357</v>
      </c>
      <c r="C13" s="42" t="s">
        <v>358</v>
      </c>
      <c r="D13" s="42"/>
      <c r="E13" s="43" t="s">
        <v>475</v>
      </c>
      <c r="F13" s="42"/>
      <c r="G13" s="61" t="s">
        <v>359</v>
      </c>
      <c r="H13" s="42" t="s">
        <v>360</v>
      </c>
      <c r="I13" s="42">
        <v>12558.692999999999</v>
      </c>
      <c r="J13" s="42">
        <v>12558.692999999999</v>
      </c>
      <c r="K13" s="42">
        <v>0</v>
      </c>
      <c r="L13" s="42">
        <v>3920</v>
      </c>
      <c r="M13" s="42">
        <v>3920</v>
      </c>
      <c r="N13" s="42">
        <v>0</v>
      </c>
      <c r="O13" s="42">
        <v>12642</v>
      </c>
      <c r="P13" s="42">
        <v>12558</v>
      </c>
      <c r="Q13" s="42">
        <v>0</v>
      </c>
      <c r="R13" s="42">
        <v>3920</v>
      </c>
      <c r="S13" s="42">
        <v>3920</v>
      </c>
      <c r="T13" s="42">
        <v>0</v>
      </c>
      <c r="U13" s="42">
        <v>3920</v>
      </c>
      <c r="V13" s="42">
        <v>3920</v>
      </c>
      <c r="W13" s="42">
        <v>0</v>
      </c>
      <c r="X13" s="42">
        <v>7000</v>
      </c>
      <c r="Y13" s="42">
        <v>7000</v>
      </c>
      <c r="Z13" s="42">
        <v>0</v>
      </c>
      <c r="AA13" s="42" t="s">
        <v>102</v>
      </c>
      <c r="AB13" s="38"/>
      <c r="AC13" s="185"/>
    </row>
    <row r="14" spans="1:29" s="179" customFormat="1" ht="47.25" x14ac:dyDescent="0.25">
      <c r="A14" s="40">
        <v>4</v>
      </c>
      <c r="B14" s="41" t="s">
        <v>361</v>
      </c>
      <c r="C14" s="42" t="s">
        <v>362</v>
      </c>
      <c r="D14" s="42"/>
      <c r="E14" s="43" t="s">
        <v>363</v>
      </c>
      <c r="F14" s="42"/>
      <c r="G14" s="61" t="s">
        <v>359</v>
      </c>
      <c r="H14" s="42" t="s">
        <v>364</v>
      </c>
      <c r="I14" s="42">
        <v>14103.169</v>
      </c>
      <c r="J14" s="42">
        <v>14103.169</v>
      </c>
      <c r="K14" s="42">
        <v>0</v>
      </c>
      <c r="L14" s="42">
        <v>4340</v>
      </c>
      <c r="M14" s="42">
        <v>4340</v>
      </c>
      <c r="N14" s="42">
        <v>0</v>
      </c>
      <c r="O14" s="42">
        <v>14838</v>
      </c>
      <c r="P14" s="42">
        <v>14103</v>
      </c>
      <c r="Q14" s="42">
        <v>0</v>
      </c>
      <c r="R14" s="42">
        <v>4340</v>
      </c>
      <c r="S14" s="42">
        <v>4340</v>
      </c>
      <c r="T14" s="42">
        <v>0</v>
      </c>
      <c r="U14" s="42">
        <v>4340</v>
      </c>
      <c r="V14" s="42">
        <v>4340</v>
      </c>
      <c r="W14" s="42">
        <v>0</v>
      </c>
      <c r="X14" s="42">
        <v>8000</v>
      </c>
      <c r="Y14" s="42">
        <v>8000</v>
      </c>
      <c r="Z14" s="42">
        <v>0</v>
      </c>
      <c r="AA14" s="42" t="s">
        <v>102</v>
      </c>
      <c r="AB14" s="38"/>
      <c r="AC14" s="185"/>
    </row>
    <row r="15" spans="1:29" s="179" customFormat="1" ht="47.25" x14ac:dyDescent="0.25">
      <c r="A15" s="40">
        <v>5</v>
      </c>
      <c r="B15" s="41" t="s">
        <v>365</v>
      </c>
      <c r="C15" s="42" t="s">
        <v>366</v>
      </c>
      <c r="D15" s="42"/>
      <c r="E15" s="43" t="s">
        <v>367</v>
      </c>
      <c r="F15" s="42"/>
      <c r="G15" s="61" t="s">
        <v>355</v>
      </c>
      <c r="H15" s="42" t="s">
        <v>368</v>
      </c>
      <c r="I15" s="42">
        <v>13699</v>
      </c>
      <c r="J15" s="42">
        <v>13699</v>
      </c>
      <c r="K15" s="42">
        <v>0</v>
      </c>
      <c r="L15" s="42">
        <v>4000</v>
      </c>
      <c r="M15" s="42">
        <v>4000</v>
      </c>
      <c r="N15" s="42"/>
      <c r="O15" s="42">
        <v>13708</v>
      </c>
      <c r="P15" s="42">
        <v>13699</v>
      </c>
      <c r="Q15" s="42">
        <v>0</v>
      </c>
      <c r="R15" s="42">
        <v>4130</v>
      </c>
      <c r="S15" s="42">
        <v>4130</v>
      </c>
      <c r="T15" s="42">
        <v>0</v>
      </c>
      <c r="U15" s="42">
        <v>4130</v>
      </c>
      <c r="V15" s="42">
        <v>4130</v>
      </c>
      <c r="W15" s="42">
        <v>0</v>
      </c>
      <c r="X15" s="42">
        <v>8000</v>
      </c>
      <c r="Y15" s="42">
        <v>8000</v>
      </c>
      <c r="Z15" s="42">
        <v>0</v>
      </c>
      <c r="AA15" s="42" t="s">
        <v>102</v>
      </c>
      <c r="AB15" s="38"/>
      <c r="AC15" s="185"/>
    </row>
    <row r="16" spans="1:29" s="179" customFormat="1" ht="47.25" x14ac:dyDescent="0.25">
      <c r="A16" s="40">
        <v>6</v>
      </c>
      <c r="B16" s="41" t="s">
        <v>369</v>
      </c>
      <c r="C16" s="42" t="s">
        <v>370</v>
      </c>
      <c r="D16" s="42"/>
      <c r="E16" s="43" t="s">
        <v>371</v>
      </c>
      <c r="F16" s="42"/>
      <c r="G16" s="61" t="s">
        <v>100</v>
      </c>
      <c r="H16" s="42" t="s">
        <v>372</v>
      </c>
      <c r="I16" s="42">
        <v>14214</v>
      </c>
      <c r="J16" s="42">
        <v>14214</v>
      </c>
      <c r="K16" s="42">
        <v>0</v>
      </c>
      <c r="L16" s="42">
        <v>5150</v>
      </c>
      <c r="M16" s="42">
        <v>5150</v>
      </c>
      <c r="N16" s="42"/>
      <c r="O16" s="42">
        <v>14378</v>
      </c>
      <c r="P16" s="42">
        <v>14214</v>
      </c>
      <c r="Q16" s="42">
        <v>0</v>
      </c>
      <c r="R16" s="42">
        <v>5150</v>
      </c>
      <c r="S16" s="42">
        <v>5150</v>
      </c>
      <c r="T16" s="42">
        <v>0</v>
      </c>
      <c r="U16" s="42">
        <v>5150</v>
      </c>
      <c r="V16" s="42">
        <v>5150</v>
      </c>
      <c r="W16" s="42">
        <v>0</v>
      </c>
      <c r="X16" s="42">
        <v>7500</v>
      </c>
      <c r="Y16" s="42">
        <v>7500</v>
      </c>
      <c r="Z16" s="42">
        <v>0</v>
      </c>
      <c r="AA16" s="42" t="s">
        <v>102</v>
      </c>
      <c r="AB16" s="38"/>
      <c r="AC16" s="185"/>
    </row>
    <row r="17" spans="1:29" s="179" customFormat="1" ht="63" x14ac:dyDescent="0.25">
      <c r="A17" s="46">
        <v>7</v>
      </c>
      <c r="B17" s="47" t="s">
        <v>373</v>
      </c>
      <c r="C17" s="46" t="s">
        <v>307</v>
      </c>
      <c r="D17" s="46" t="s">
        <v>279</v>
      </c>
      <c r="E17" s="48">
        <v>7986949</v>
      </c>
      <c r="F17" s="46">
        <v>161</v>
      </c>
      <c r="G17" s="186" t="s">
        <v>150</v>
      </c>
      <c r="H17" s="46" t="s">
        <v>374</v>
      </c>
      <c r="I17" s="46">
        <v>44900</v>
      </c>
      <c r="J17" s="46">
        <v>44900</v>
      </c>
      <c r="K17" s="46"/>
      <c r="L17" s="46">
        <v>20000</v>
      </c>
      <c r="M17" s="46">
        <v>20000</v>
      </c>
      <c r="N17" s="46"/>
      <c r="O17" s="46">
        <v>44900</v>
      </c>
      <c r="P17" s="46">
        <v>44900</v>
      </c>
      <c r="Q17" s="46"/>
      <c r="R17" s="46">
        <v>20000</v>
      </c>
      <c r="S17" s="46">
        <v>20000</v>
      </c>
      <c r="T17" s="46"/>
      <c r="U17" s="46">
        <v>20000</v>
      </c>
      <c r="V17" s="46">
        <v>20000</v>
      </c>
      <c r="W17" s="46"/>
      <c r="X17" s="46">
        <f>Y17</f>
        <v>10000</v>
      </c>
      <c r="Y17" s="46">
        <v>10000</v>
      </c>
      <c r="Z17" s="46">
        <v>0</v>
      </c>
      <c r="AA17" s="46" t="s">
        <v>309</v>
      </c>
      <c r="AB17" s="46"/>
      <c r="AC17" s="185"/>
    </row>
    <row r="18" spans="1:29" x14ac:dyDescent="0.25">
      <c r="G18" s="187"/>
      <c r="I18" s="188"/>
      <c r="J18" s="188"/>
      <c r="K18" s="188"/>
    </row>
    <row r="19" spans="1:29" x14ac:dyDescent="0.25">
      <c r="G19" s="187"/>
      <c r="I19" s="188"/>
      <c r="J19" s="188"/>
      <c r="K19" s="188"/>
    </row>
    <row r="20" spans="1:29" x14ac:dyDescent="0.25">
      <c r="G20" s="187"/>
      <c r="I20" s="188"/>
      <c r="J20" s="188"/>
      <c r="K20" s="188"/>
    </row>
    <row r="21" spans="1:29" x14ac:dyDescent="0.25">
      <c r="G21" s="187"/>
      <c r="I21" s="188"/>
      <c r="J21" s="188"/>
      <c r="K21" s="188"/>
    </row>
    <row r="22" spans="1:29" x14ac:dyDescent="0.25">
      <c r="G22" s="187"/>
      <c r="I22" s="188"/>
      <c r="J22" s="188"/>
      <c r="K22" s="188"/>
    </row>
    <row r="23" spans="1:29" x14ac:dyDescent="0.25">
      <c r="G23" s="187"/>
      <c r="I23" s="188"/>
      <c r="J23" s="188"/>
      <c r="K23" s="188"/>
    </row>
    <row r="24" spans="1:29" x14ac:dyDescent="0.25">
      <c r="G24" s="187"/>
      <c r="I24" s="188"/>
      <c r="J24" s="188"/>
      <c r="K24" s="188"/>
    </row>
    <row r="25" spans="1:29" x14ac:dyDescent="0.25">
      <c r="G25" s="187"/>
      <c r="I25" s="188"/>
      <c r="J25" s="188"/>
      <c r="K25" s="188"/>
    </row>
    <row r="26" spans="1:29" x14ac:dyDescent="0.25">
      <c r="G26" s="187"/>
      <c r="I26" s="188"/>
      <c r="J26" s="188"/>
      <c r="K26" s="188"/>
    </row>
    <row r="27" spans="1:29" x14ac:dyDescent="0.25">
      <c r="G27" s="187"/>
      <c r="I27" s="188"/>
      <c r="J27" s="188"/>
      <c r="K27" s="188"/>
    </row>
    <row r="28" spans="1:29" x14ac:dyDescent="0.25">
      <c r="G28" s="187"/>
      <c r="I28" s="188"/>
      <c r="J28" s="188"/>
      <c r="K28" s="188"/>
    </row>
    <row r="29" spans="1:29" x14ac:dyDescent="0.25">
      <c r="G29" s="187"/>
      <c r="I29" s="188"/>
      <c r="J29" s="188"/>
      <c r="K29" s="188"/>
    </row>
    <row r="30" spans="1:29" x14ac:dyDescent="0.25">
      <c r="G30" s="187"/>
      <c r="I30" s="188"/>
      <c r="J30" s="188"/>
      <c r="K30" s="188"/>
    </row>
    <row r="31" spans="1:29" x14ac:dyDescent="0.25">
      <c r="G31" s="187"/>
      <c r="I31" s="188"/>
      <c r="J31" s="188"/>
      <c r="K31" s="188"/>
    </row>
    <row r="32" spans="1:29" x14ac:dyDescent="0.25">
      <c r="G32" s="187"/>
      <c r="I32" s="188"/>
      <c r="J32" s="188"/>
      <c r="K32" s="188"/>
    </row>
    <row r="33" spans="7:11" x14ac:dyDescent="0.25">
      <c r="G33" s="187"/>
      <c r="I33" s="188"/>
      <c r="J33" s="188"/>
      <c r="K33" s="188"/>
    </row>
    <row r="34" spans="7:11" x14ac:dyDescent="0.25">
      <c r="G34" s="187"/>
      <c r="I34" s="188"/>
      <c r="J34" s="188"/>
      <c r="K34" s="188"/>
    </row>
    <row r="35" spans="7:11" x14ac:dyDescent="0.25">
      <c r="G35" s="187"/>
      <c r="I35" s="188"/>
      <c r="J35" s="188"/>
      <c r="K35" s="188"/>
    </row>
    <row r="36" spans="7:11" x14ac:dyDescent="0.25">
      <c r="G36" s="187"/>
      <c r="I36" s="188"/>
      <c r="J36" s="188"/>
      <c r="K36" s="188"/>
    </row>
    <row r="37" spans="7:11" x14ac:dyDescent="0.25">
      <c r="G37" s="187"/>
      <c r="I37" s="188"/>
      <c r="J37" s="188"/>
      <c r="K37" s="188"/>
    </row>
    <row r="38" spans="7:11" x14ac:dyDescent="0.25">
      <c r="G38" s="187"/>
    </row>
    <row r="39" spans="7:11" x14ac:dyDescent="0.25">
      <c r="G39" s="187"/>
    </row>
  </sheetData>
  <mergeCells count="31">
    <mergeCell ref="A2:AB2"/>
    <mergeCell ref="A3:AB3"/>
    <mergeCell ref="A4:AB4"/>
    <mergeCell ref="A6:A8"/>
    <mergeCell ref="B6:B8"/>
    <mergeCell ref="C6:C8"/>
    <mergeCell ref="D6:D8"/>
    <mergeCell ref="E6:E8"/>
    <mergeCell ref="F6:F8"/>
    <mergeCell ref="G6:G8"/>
    <mergeCell ref="AA6:AA8"/>
    <mergeCell ref="AB6:AB8"/>
    <mergeCell ref="X6:Z6"/>
    <mergeCell ref="U6:W6"/>
    <mergeCell ref="O6:Q6"/>
    <mergeCell ref="H6:K6"/>
    <mergeCell ref="L6:N6"/>
    <mergeCell ref="R6:T6"/>
    <mergeCell ref="Y7:Z7"/>
    <mergeCell ref="M7:N7"/>
    <mergeCell ref="S7:T7"/>
    <mergeCell ref="V7:W7"/>
    <mergeCell ref="P7:Q7"/>
    <mergeCell ref="J7:K7"/>
    <mergeCell ref="H7:H8"/>
    <mergeCell ref="I7:I8"/>
    <mergeCell ref="X7:X8"/>
    <mergeCell ref="O7:O8"/>
    <mergeCell ref="R7:R8"/>
    <mergeCell ref="U7:U8"/>
    <mergeCell ref="L7:L8"/>
  </mergeCells>
  <printOptions horizontalCentered="1"/>
  <pageMargins left="0.31" right="0.17" top="0.33" bottom="0.19" header="0.28000000000000003" footer="0.26"/>
  <pageSetup paperSize="9" scale="47" fitToHeight="0" orientation="landscape" blackAndWhite="1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B49"/>
  <sheetViews>
    <sheetView view="pageBreakPreview" zoomScale="85" zoomScaleNormal="70" zoomScaleSheetLayoutView="85" workbookViewId="0">
      <pane xSplit="5" ySplit="8" topLeftCell="F9" activePane="bottomRight" state="frozen"/>
      <selection activeCell="O15" sqref="O15"/>
      <selection pane="topRight" activeCell="O15" sqref="O15"/>
      <selection pane="bottomLeft" activeCell="O15" sqref="O15"/>
      <selection pane="bottomRight" activeCell="E13" sqref="E13:E51"/>
    </sheetView>
    <sheetView topLeftCell="A31" workbookViewId="1">
      <selection activeCell="A4" sqref="A4:AB4"/>
    </sheetView>
  </sheetViews>
  <sheetFormatPr defaultRowHeight="15.75" x14ac:dyDescent="0.25"/>
  <cols>
    <col min="1" max="1" width="6.85546875" style="189" customWidth="1"/>
    <col min="2" max="2" width="37" style="189" customWidth="1"/>
    <col min="3" max="3" width="14.42578125" style="189" customWidth="1"/>
    <col min="4" max="4" width="21" style="189" customWidth="1"/>
    <col min="5" max="5" width="9.85546875" style="189" customWidth="1"/>
    <col min="6" max="6" width="7.5703125" style="189" customWidth="1"/>
    <col min="7" max="7" width="9.5703125" style="189" customWidth="1"/>
    <col min="8" max="8" width="13.85546875" style="189" customWidth="1"/>
    <col min="9" max="11" width="11" style="189" customWidth="1"/>
    <col min="12" max="14" width="11" style="189" hidden="1" customWidth="1"/>
    <col min="15" max="17" width="11" style="189" customWidth="1"/>
    <col min="18" max="20" width="11" style="189" hidden="1" customWidth="1"/>
    <col min="21" max="24" width="11" style="189" customWidth="1"/>
    <col min="25" max="25" width="12.7109375" style="189" customWidth="1"/>
    <col min="26" max="26" width="11" style="189" customWidth="1"/>
    <col min="27" max="27" width="18.28515625" style="189" customWidth="1"/>
    <col min="28" max="28" width="10.42578125" style="189" customWidth="1"/>
    <col min="29" max="16384" width="9.140625" style="189"/>
  </cols>
  <sheetData>
    <row r="1" spans="1:28" s="190" customFormat="1" x14ac:dyDescent="0.25">
      <c r="B1" s="190" t="s">
        <v>375</v>
      </c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</row>
    <row r="2" spans="1:28" s="190" customFormat="1" ht="18.75" x14ac:dyDescent="0.25">
      <c r="A2" s="307" t="str">
        <f>'B2-TWTN'!A2:W2</f>
        <v>DỰ ÁN ĐANG TRIỂN KHAI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307"/>
      <c r="S2" s="307"/>
      <c r="T2" s="307"/>
      <c r="U2" s="307"/>
      <c r="V2" s="307"/>
      <c r="W2" s="307"/>
      <c r="X2" s="307"/>
      <c r="Y2" s="307"/>
      <c r="Z2" s="307"/>
      <c r="AA2" s="307"/>
      <c r="AB2" s="307"/>
    </row>
    <row r="3" spans="1:28" s="192" customFormat="1" ht="26.25" customHeight="1" x14ac:dyDescent="0.25">
      <c r="A3" s="308" t="str">
        <f>'B2-TWTN'!A3:W3</f>
        <v xml:space="preserve">(Theo Quyết định số: 2796/QĐ-UBND ngày 19 tháng 12 năm 2023 của UBND tỉnh Vĩnh Phúc) 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L3" s="308"/>
      <c r="M3" s="308"/>
      <c r="N3" s="308"/>
      <c r="O3" s="308"/>
      <c r="P3" s="308"/>
      <c r="Q3" s="308"/>
      <c r="R3" s="308"/>
      <c r="S3" s="308"/>
      <c r="T3" s="308"/>
      <c r="U3" s="308"/>
      <c r="V3" s="308"/>
      <c r="W3" s="308"/>
      <c r="X3" s="308"/>
      <c r="Y3" s="308"/>
      <c r="Z3" s="308"/>
      <c r="AA3" s="308"/>
      <c r="AB3" s="308"/>
    </row>
    <row r="4" spans="1:28" s="239" customFormat="1" ht="19.5" x14ac:dyDescent="0.25">
      <c r="A4" s="309" t="e">
        <f>+#REF!</f>
        <v>#REF!</v>
      </c>
      <c r="B4" s="309"/>
      <c r="C4" s="309"/>
      <c r="D4" s="309"/>
      <c r="E4" s="309"/>
      <c r="F4" s="309"/>
      <c r="G4" s="309"/>
      <c r="H4" s="309"/>
      <c r="I4" s="309"/>
      <c r="J4" s="309"/>
      <c r="K4" s="309"/>
      <c r="L4" s="309"/>
      <c r="M4" s="309"/>
      <c r="N4" s="309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09"/>
    </row>
    <row r="5" spans="1:28" s="193" customFormat="1" x14ac:dyDescent="0.25">
      <c r="P5" s="194"/>
      <c r="R5" s="194"/>
      <c r="U5" s="194"/>
      <c r="V5" s="194"/>
      <c r="Y5" s="310" t="s">
        <v>38</v>
      </c>
      <c r="Z5" s="310"/>
      <c r="AA5" s="310"/>
      <c r="AB5" s="310"/>
    </row>
    <row r="6" spans="1:28" s="195" customFormat="1" ht="40.5" customHeight="1" x14ac:dyDescent="0.25">
      <c r="A6" s="306" t="s">
        <v>1</v>
      </c>
      <c r="B6" s="306" t="s">
        <v>8</v>
      </c>
      <c r="C6" s="306" t="s">
        <v>39</v>
      </c>
      <c r="D6" s="306" t="s">
        <v>40</v>
      </c>
      <c r="E6" s="306" t="s">
        <v>11</v>
      </c>
      <c r="F6" s="306" t="s">
        <v>12</v>
      </c>
      <c r="G6" s="306" t="s">
        <v>41</v>
      </c>
      <c r="H6" s="306" t="s">
        <v>74</v>
      </c>
      <c r="I6" s="306"/>
      <c r="J6" s="306"/>
      <c r="K6" s="306"/>
      <c r="L6" s="306" t="s">
        <v>42</v>
      </c>
      <c r="M6" s="306"/>
      <c r="N6" s="306"/>
      <c r="O6" s="306" t="s">
        <v>75</v>
      </c>
      <c r="P6" s="306"/>
      <c r="Q6" s="306"/>
      <c r="R6" s="306" t="s">
        <v>44</v>
      </c>
      <c r="S6" s="306"/>
      <c r="T6" s="306"/>
      <c r="U6" s="306" t="s">
        <v>17</v>
      </c>
      <c r="V6" s="306"/>
      <c r="W6" s="306"/>
      <c r="X6" s="306" t="s">
        <v>45</v>
      </c>
      <c r="Y6" s="306"/>
      <c r="Z6" s="306"/>
      <c r="AA6" s="306" t="s">
        <v>19</v>
      </c>
      <c r="AB6" s="306" t="s">
        <v>2</v>
      </c>
    </row>
    <row r="7" spans="1:28" s="195" customFormat="1" ht="15.75" customHeight="1" x14ac:dyDescent="0.25">
      <c r="A7" s="306"/>
      <c r="B7" s="306"/>
      <c r="C7" s="306"/>
      <c r="D7" s="306"/>
      <c r="E7" s="306"/>
      <c r="F7" s="306"/>
      <c r="G7" s="306"/>
      <c r="H7" s="306" t="s">
        <v>46</v>
      </c>
      <c r="I7" s="306" t="s">
        <v>76</v>
      </c>
      <c r="J7" s="306" t="s">
        <v>48</v>
      </c>
      <c r="K7" s="306"/>
      <c r="L7" s="306" t="s">
        <v>22</v>
      </c>
      <c r="M7" s="306" t="s">
        <v>77</v>
      </c>
      <c r="N7" s="306"/>
      <c r="O7" s="306" t="s">
        <v>22</v>
      </c>
      <c r="P7" s="306" t="s">
        <v>77</v>
      </c>
      <c r="Q7" s="306"/>
      <c r="R7" s="306" t="s">
        <v>22</v>
      </c>
      <c r="S7" s="306" t="s">
        <v>77</v>
      </c>
      <c r="T7" s="306"/>
      <c r="U7" s="306" t="s">
        <v>22</v>
      </c>
      <c r="V7" s="306" t="s">
        <v>77</v>
      </c>
      <c r="W7" s="306"/>
      <c r="X7" s="306" t="s">
        <v>22</v>
      </c>
      <c r="Y7" s="306" t="s">
        <v>77</v>
      </c>
      <c r="Z7" s="306"/>
      <c r="AA7" s="306"/>
      <c r="AB7" s="306"/>
    </row>
    <row r="8" spans="1:28" s="195" customFormat="1" ht="87" customHeight="1" x14ac:dyDescent="0.25">
      <c r="A8" s="306"/>
      <c r="B8" s="306"/>
      <c r="C8" s="306"/>
      <c r="D8" s="306"/>
      <c r="E8" s="306"/>
      <c r="F8" s="306"/>
      <c r="G8" s="306"/>
      <c r="H8" s="306"/>
      <c r="I8" s="306"/>
      <c r="J8" s="196" t="s">
        <v>78</v>
      </c>
      <c r="K8" s="196" t="s">
        <v>79</v>
      </c>
      <c r="L8" s="306"/>
      <c r="M8" s="196" t="s">
        <v>80</v>
      </c>
      <c r="N8" s="196" t="s">
        <v>79</v>
      </c>
      <c r="O8" s="306"/>
      <c r="P8" s="196" t="s">
        <v>78</v>
      </c>
      <c r="Q8" s="196" t="s">
        <v>79</v>
      </c>
      <c r="R8" s="306"/>
      <c r="S8" s="196" t="s">
        <v>80</v>
      </c>
      <c r="T8" s="196" t="s">
        <v>79</v>
      </c>
      <c r="U8" s="306"/>
      <c r="V8" s="196" t="s">
        <v>78</v>
      </c>
      <c r="W8" s="196" t="s">
        <v>79</v>
      </c>
      <c r="X8" s="306"/>
      <c r="Y8" s="33" t="s">
        <v>140</v>
      </c>
      <c r="Z8" s="196" t="s">
        <v>79</v>
      </c>
      <c r="AA8" s="306"/>
      <c r="AB8" s="306"/>
    </row>
    <row r="9" spans="1:28" s="197" customFormat="1" ht="47.25" x14ac:dyDescent="0.25">
      <c r="A9" s="198" t="s">
        <v>4</v>
      </c>
      <c r="B9" s="198" t="s">
        <v>376</v>
      </c>
      <c r="C9" s="198"/>
      <c r="D9" s="198"/>
      <c r="E9" s="199"/>
      <c r="F9" s="198"/>
      <c r="G9" s="200"/>
      <c r="H9" s="198"/>
      <c r="I9" s="198">
        <f t="shared" ref="I9:Z9" si="0">+I10+I16+I21+I26+I31+I36+I39</f>
        <v>297403</v>
      </c>
      <c r="J9" s="198">
        <f t="shared" si="0"/>
        <v>297403</v>
      </c>
      <c r="K9" s="198">
        <f t="shared" si="0"/>
        <v>0</v>
      </c>
      <c r="L9" s="198">
        <f t="shared" si="0"/>
        <v>250148</v>
      </c>
      <c r="M9" s="198">
        <f t="shared" si="0"/>
        <v>250148</v>
      </c>
      <c r="N9" s="198">
        <f t="shared" si="0"/>
        <v>0</v>
      </c>
      <c r="O9" s="198">
        <f t="shared" si="0"/>
        <v>297748</v>
      </c>
      <c r="P9" s="198">
        <f t="shared" si="0"/>
        <v>297748</v>
      </c>
      <c r="Q9" s="198">
        <f t="shared" si="0"/>
        <v>0</v>
      </c>
      <c r="R9" s="198">
        <f t="shared" si="0"/>
        <v>240800</v>
      </c>
      <c r="S9" s="198">
        <f t="shared" si="0"/>
        <v>240800</v>
      </c>
      <c r="T9" s="198">
        <f t="shared" si="0"/>
        <v>0</v>
      </c>
      <c r="U9" s="198">
        <f t="shared" si="0"/>
        <v>240800</v>
      </c>
      <c r="V9" s="198">
        <f t="shared" si="0"/>
        <v>240800</v>
      </c>
      <c r="W9" s="198">
        <f t="shared" si="0"/>
        <v>0</v>
      </c>
      <c r="X9" s="198">
        <f t="shared" si="0"/>
        <v>32600</v>
      </c>
      <c r="Y9" s="198">
        <f t="shared" si="0"/>
        <v>32600</v>
      </c>
      <c r="Z9" s="198">
        <f t="shared" si="0"/>
        <v>0</v>
      </c>
      <c r="AA9" s="198"/>
      <c r="AB9" s="198"/>
    </row>
    <row r="10" spans="1:28" s="197" customFormat="1" x14ac:dyDescent="0.25">
      <c r="A10" s="201" t="s">
        <v>377</v>
      </c>
      <c r="B10" s="198" t="s">
        <v>298</v>
      </c>
      <c r="C10" s="198"/>
      <c r="D10" s="198"/>
      <c r="E10" s="199"/>
      <c r="F10" s="198"/>
      <c r="G10" s="200"/>
      <c r="H10" s="198"/>
      <c r="I10" s="198">
        <f t="shared" ref="I10:Z10" si="1">+SUM(I12:I15)</f>
        <v>59958</v>
      </c>
      <c r="J10" s="198">
        <f t="shared" si="1"/>
        <v>59958</v>
      </c>
      <c r="K10" s="198">
        <f t="shared" si="1"/>
        <v>0</v>
      </c>
      <c r="L10" s="198">
        <f t="shared" si="1"/>
        <v>52000</v>
      </c>
      <c r="M10" s="198">
        <f t="shared" si="1"/>
        <v>52000</v>
      </c>
      <c r="N10" s="198">
        <f t="shared" si="1"/>
        <v>0</v>
      </c>
      <c r="O10" s="198">
        <f t="shared" si="1"/>
        <v>59958</v>
      </c>
      <c r="P10" s="198">
        <f t="shared" si="1"/>
        <v>59958</v>
      </c>
      <c r="Q10" s="198">
        <f t="shared" si="1"/>
        <v>0</v>
      </c>
      <c r="R10" s="198">
        <f t="shared" si="1"/>
        <v>52000</v>
      </c>
      <c r="S10" s="198">
        <f t="shared" si="1"/>
        <v>52000</v>
      </c>
      <c r="T10" s="198">
        <f t="shared" si="1"/>
        <v>0</v>
      </c>
      <c r="U10" s="198">
        <f t="shared" si="1"/>
        <v>52000</v>
      </c>
      <c r="V10" s="198">
        <f t="shared" si="1"/>
        <v>52000</v>
      </c>
      <c r="W10" s="198">
        <f t="shared" si="1"/>
        <v>0</v>
      </c>
      <c r="X10" s="198">
        <f t="shared" si="1"/>
        <v>3000</v>
      </c>
      <c r="Y10" s="198">
        <f t="shared" si="1"/>
        <v>3000</v>
      </c>
      <c r="Z10" s="198">
        <f t="shared" si="1"/>
        <v>0</v>
      </c>
      <c r="AA10" s="198"/>
      <c r="AB10" s="198"/>
    </row>
    <row r="11" spans="1:28" s="194" customFormat="1" x14ac:dyDescent="0.25">
      <c r="A11" s="202"/>
      <c r="B11" s="103" t="s">
        <v>86</v>
      </c>
      <c r="C11" s="103"/>
      <c r="D11" s="103"/>
      <c r="E11" s="100"/>
      <c r="F11" s="103"/>
      <c r="G11" s="101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</row>
    <row r="12" spans="1:28" s="197" customFormat="1" ht="47.25" x14ac:dyDescent="0.25">
      <c r="A12" s="95">
        <v>1</v>
      </c>
      <c r="B12" s="203" t="s">
        <v>378</v>
      </c>
      <c r="C12" s="95" t="s">
        <v>379</v>
      </c>
      <c r="D12" s="95"/>
      <c r="E12" s="92">
        <v>8020694</v>
      </c>
      <c r="F12" s="95">
        <v>42290</v>
      </c>
      <c r="G12" s="204" t="s">
        <v>150</v>
      </c>
      <c r="H12" s="95" t="s">
        <v>380</v>
      </c>
      <c r="I12" s="95">
        <v>14965</v>
      </c>
      <c r="J12" s="95">
        <v>14965</v>
      </c>
      <c r="K12" s="95"/>
      <c r="L12" s="95">
        <v>13000</v>
      </c>
      <c r="M12" s="95">
        <v>13000</v>
      </c>
      <c r="N12" s="95"/>
      <c r="O12" s="95">
        <v>14965</v>
      </c>
      <c r="P12" s="95">
        <v>14965</v>
      </c>
      <c r="Q12" s="95"/>
      <c r="R12" s="95">
        <v>13000</v>
      </c>
      <c r="S12" s="95">
        <v>13000</v>
      </c>
      <c r="T12" s="95"/>
      <c r="U12" s="95">
        <v>13000</v>
      </c>
      <c r="V12" s="95">
        <v>13000</v>
      </c>
      <c r="W12" s="95"/>
      <c r="X12" s="95">
        <v>1500</v>
      </c>
      <c r="Y12" s="95">
        <v>1500</v>
      </c>
      <c r="Z12" s="95"/>
      <c r="AA12" s="95" t="s">
        <v>381</v>
      </c>
      <c r="AB12" s="198"/>
    </row>
    <row r="13" spans="1:28" s="197" customFormat="1" ht="47.25" x14ac:dyDescent="0.25">
      <c r="A13" s="95">
        <v>2</v>
      </c>
      <c r="B13" s="203" t="s">
        <v>382</v>
      </c>
      <c r="C13" s="95" t="s">
        <v>383</v>
      </c>
      <c r="D13" s="95"/>
      <c r="E13" s="92">
        <v>8020421</v>
      </c>
      <c r="F13" s="95">
        <v>42290</v>
      </c>
      <c r="G13" s="204" t="s">
        <v>150</v>
      </c>
      <c r="H13" s="95" t="s">
        <v>384</v>
      </c>
      <c r="I13" s="95">
        <v>14999</v>
      </c>
      <c r="J13" s="95">
        <v>14999</v>
      </c>
      <c r="K13" s="95"/>
      <c r="L13" s="95">
        <v>13000</v>
      </c>
      <c r="M13" s="95">
        <v>13000</v>
      </c>
      <c r="N13" s="95"/>
      <c r="O13" s="95">
        <v>14999</v>
      </c>
      <c r="P13" s="95">
        <v>14999</v>
      </c>
      <c r="Q13" s="95"/>
      <c r="R13" s="95">
        <v>13000</v>
      </c>
      <c r="S13" s="95">
        <v>13000</v>
      </c>
      <c r="T13" s="95"/>
      <c r="U13" s="95">
        <v>13000</v>
      </c>
      <c r="V13" s="95">
        <v>13000</v>
      </c>
      <c r="W13" s="95"/>
      <c r="X13" s="95">
        <v>500</v>
      </c>
      <c r="Y13" s="95">
        <v>500</v>
      </c>
      <c r="Z13" s="95"/>
      <c r="AA13" s="95" t="s">
        <v>381</v>
      </c>
      <c r="AB13" s="198"/>
    </row>
    <row r="14" spans="1:28" s="197" customFormat="1" ht="47.25" x14ac:dyDescent="0.25">
      <c r="A14" s="95">
        <v>3</v>
      </c>
      <c r="B14" s="203" t="s">
        <v>385</v>
      </c>
      <c r="C14" s="95" t="s">
        <v>386</v>
      </c>
      <c r="D14" s="95"/>
      <c r="E14" s="92">
        <v>8020865</v>
      </c>
      <c r="F14" s="95">
        <v>42290</v>
      </c>
      <c r="G14" s="204" t="s">
        <v>150</v>
      </c>
      <c r="H14" s="95" t="s">
        <v>387</v>
      </c>
      <c r="I14" s="95">
        <v>14999</v>
      </c>
      <c r="J14" s="95">
        <v>14999</v>
      </c>
      <c r="K14" s="95"/>
      <c r="L14" s="95">
        <v>13000</v>
      </c>
      <c r="M14" s="95">
        <v>13000</v>
      </c>
      <c r="N14" s="95"/>
      <c r="O14" s="95">
        <v>14999</v>
      </c>
      <c r="P14" s="95">
        <v>14999</v>
      </c>
      <c r="Q14" s="95"/>
      <c r="R14" s="95">
        <v>13000</v>
      </c>
      <c r="S14" s="95">
        <v>13000</v>
      </c>
      <c r="T14" s="95"/>
      <c r="U14" s="95">
        <v>13000</v>
      </c>
      <c r="V14" s="95">
        <v>13000</v>
      </c>
      <c r="W14" s="95"/>
      <c r="X14" s="95">
        <v>500</v>
      </c>
      <c r="Y14" s="95">
        <v>500</v>
      </c>
      <c r="Z14" s="95"/>
      <c r="AA14" s="95" t="s">
        <v>381</v>
      </c>
      <c r="AB14" s="198"/>
    </row>
    <row r="15" spans="1:28" s="197" customFormat="1" ht="47.25" x14ac:dyDescent="0.25">
      <c r="A15" s="95">
        <v>4</v>
      </c>
      <c r="B15" s="203" t="s">
        <v>388</v>
      </c>
      <c r="C15" s="95" t="s">
        <v>389</v>
      </c>
      <c r="D15" s="95"/>
      <c r="E15" s="92">
        <v>8020449</v>
      </c>
      <c r="F15" s="95">
        <v>42290</v>
      </c>
      <c r="G15" s="204" t="s">
        <v>150</v>
      </c>
      <c r="H15" s="95" t="s">
        <v>390</v>
      </c>
      <c r="I15" s="95">
        <v>14995</v>
      </c>
      <c r="J15" s="95">
        <v>14995</v>
      </c>
      <c r="K15" s="95"/>
      <c r="L15" s="95">
        <v>13000</v>
      </c>
      <c r="M15" s="95">
        <v>13000</v>
      </c>
      <c r="N15" s="95"/>
      <c r="O15" s="95">
        <v>14995</v>
      </c>
      <c r="P15" s="95">
        <v>14995</v>
      </c>
      <c r="Q15" s="95"/>
      <c r="R15" s="95">
        <v>13000</v>
      </c>
      <c r="S15" s="95">
        <v>13000</v>
      </c>
      <c r="T15" s="95"/>
      <c r="U15" s="95">
        <v>13000</v>
      </c>
      <c r="V15" s="95">
        <v>13000</v>
      </c>
      <c r="W15" s="95"/>
      <c r="X15" s="95">
        <v>500</v>
      </c>
      <c r="Y15" s="95">
        <v>500</v>
      </c>
      <c r="Z15" s="95"/>
      <c r="AA15" s="95" t="s">
        <v>381</v>
      </c>
      <c r="AB15" s="198"/>
    </row>
    <row r="16" spans="1:28" s="197" customFormat="1" x14ac:dyDescent="0.25">
      <c r="A16" s="201" t="s">
        <v>391</v>
      </c>
      <c r="B16" s="198" t="s">
        <v>392</v>
      </c>
      <c r="C16" s="198"/>
      <c r="D16" s="198"/>
      <c r="E16" s="199"/>
      <c r="F16" s="198"/>
      <c r="G16" s="200"/>
      <c r="H16" s="198"/>
      <c r="I16" s="198">
        <f t="shared" ref="I16:Z16" si="2">+SUM(I18:I20)</f>
        <v>44630</v>
      </c>
      <c r="J16" s="198">
        <f t="shared" si="2"/>
        <v>44630</v>
      </c>
      <c r="K16" s="198">
        <f t="shared" si="2"/>
        <v>0</v>
      </c>
      <c r="L16" s="198">
        <f t="shared" si="2"/>
        <v>32000</v>
      </c>
      <c r="M16" s="198">
        <f t="shared" si="2"/>
        <v>32000</v>
      </c>
      <c r="N16" s="198">
        <f t="shared" si="2"/>
        <v>0</v>
      </c>
      <c r="O16" s="198">
        <f t="shared" si="2"/>
        <v>44630</v>
      </c>
      <c r="P16" s="198">
        <f t="shared" si="2"/>
        <v>44630</v>
      </c>
      <c r="Q16" s="198">
        <f t="shared" si="2"/>
        <v>0</v>
      </c>
      <c r="R16" s="198">
        <f t="shared" si="2"/>
        <v>32000</v>
      </c>
      <c r="S16" s="198">
        <f t="shared" si="2"/>
        <v>32000</v>
      </c>
      <c r="T16" s="198">
        <f t="shared" si="2"/>
        <v>0</v>
      </c>
      <c r="U16" s="198">
        <f t="shared" si="2"/>
        <v>32000</v>
      </c>
      <c r="V16" s="198">
        <f t="shared" si="2"/>
        <v>32000</v>
      </c>
      <c r="W16" s="198">
        <f t="shared" si="2"/>
        <v>0</v>
      </c>
      <c r="X16" s="198">
        <f t="shared" si="2"/>
        <v>7200</v>
      </c>
      <c r="Y16" s="198">
        <f t="shared" si="2"/>
        <v>7200</v>
      </c>
      <c r="Z16" s="198">
        <f t="shared" si="2"/>
        <v>0</v>
      </c>
      <c r="AA16" s="198"/>
      <c r="AB16" s="198"/>
    </row>
    <row r="17" spans="1:28" s="194" customFormat="1" x14ac:dyDescent="0.25">
      <c r="A17" s="202"/>
      <c r="B17" s="103" t="s">
        <v>86</v>
      </c>
      <c r="C17" s="103"/>
      <c r="D17" s="103"/>
      <c r="E17" s="100"/>
      <c r="F17" s="103"/>
      <c r="G17" s="101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</row>
    <row r="18" spans="1:28" s="194" customFormat="1" ht="47.25" x14ac:dyDescent="0.25">
      <c r="A18" s="205">
        <v>1</v>
      </c>
      <c r="B18" s="203" t="s">
        <v>393</v>
      </c>
      <c r="C18" s="95" t="s">
        <v>394</v>
      </c>
      <c r="D18" s="95" t="s">
        <v>71</v>
      </c>
      <c r="E18" s="92" t="s">
        <v>395</v>
      </c>
      <c r="F18" s="95"/>
      <c r="G18" s="204" t="s">
        <v>150</v>
      </c>
      <c r="H18" s="95" t="s">
        <v>396</v>
      </c>
      <c r="I18" s="95">
        <v>14990</v>
      </c>
      <c r="J18" s="95">
        <v>14990</v>
      </c>
      <c r="K18" s="95"/>
      <c r="L18" s="95">
        <v>12000</v>
      </c>
      <c r="M18" s="95">
        <v>12000</v>
      </c>
      <c r="N18" s="95"/>
      <c r="O18" s="95">
        <v>14990</v>
      </c>
      <c r="P18" s="95">
        <v>14990</v>
      </c>
      <c r="Q18" s="95"/>
      <c r="R18" s="95">
        <v>12000</v>
      </c>
      <c r="S18" s="95">
        <v>12000</v>
      </c>
      <c r="T18" s="95"/>
      <c r="U18" s="95">
        <v>12000</v>
      </c>
      <c r="V18" s="95">
        <v>12000</v>
      </c>
      <c r="W18" s="95"/>
      <c r="X18" s="95">
        <v>2200</v>
      </c>
      <c r="Y18" s="95">
        <v>2200</v>
      </c>
      <c r="Z18" s="95"/>
      <c r="AA18" s="95" t="s">
        <v>397</v>
      </c>
      <c r="AB18" s="103"/>
    </row>
    <row r="19" spans="1:28" s="194" customFormat="1" ht="47.25" x14ac:dyDescent="0.25">
      <c r="A19" s="205">
        <v>2</v>
      </c>
      <c r="B19" s="203" t="s">
        <v>398</v>
      </c>
      <c r="C19" s="95" t="s">
        <v>399</v>
      </c>
      <c r="D19" s="95" t="s">
        <v>71</v>
      </c>
      <c r="E19" s="92" t="s">
        <v>400</v>
      </c>
      <c r="F19" s="95"/>
      <c r="G19" s="204" t="s">
        <v>150</v>
      </c>
      <c r="H19" s="95" t="s">
        <v>401</v>
      </c>
      <c r="I19" s="95">
        <v>14780</v>
      </c>
      <c r="J19" s="95">
        <v>14780</v>
      </c>
      <c r="K19" s="95"/>
      <c r="L19" s="95">
        <v>10000</v>
      </c>
      <c r="M19" s="95">
        <v>10000</v>
      </c>
      <c r="N19" s="95"/>
      <c r="O19" s="95">
        <v>14780</v>
      </c>
      <c r="P19" s="95">
        <v>14780</v>
      </c>
      <c r="Q19" s="95"/>
      <c r="R19" s="95">
        <v>10000</v>
      </c>
      <c r="S19" s="95">
        <v>10000</v>
      </c>
      <c r="T19" s="95"/>
      <c r="U19" s="95">
        <v>10000</v>
      </c>
      <c r="V19" s="95">
        <v>10000</v>
      </c>
      <c r="W19" s="95"/>
      <c r="X19" s="95">
        <v>2000</v>
      </c>
      <c r="Y19" s="95">
        <v>2000</v>
      </c>
      <c r="Z19" s="95"/>
      <c r="AA19" s="95" t="s">
        <v>397</v>
      </c>
      <c r="AB19" s="103"/>
    </row>
    <row r="20" spans="1:28" s="194" customFormat="1" ht="47.25" x14ac:dyDescent="0.25">
      <c r="A20" s="205">
        <v>3</v>
      </c>
      <c r="B20" s="203" t="s">
        <v>402</v>
      </c>
      <c r="C20" s="95" t="s">
        <v>403</v>
      </c>
      <c r="D20" s="95" t="s">
        <v>71</v>
      </c>
      <c r="E20" s="92" t="s">
        <v>404</v>
      </c>
      <c r="F20" s="95"/>
      <c r="G20" s="204" t="s">
        <v>150</v>
      </c>
      <c r="H20" s="95" t="s">
        <v>405</v>
      </c>
      <c r="I20" s="95">
        <v>14860</v>
      </c>
      <c r="J20" s="95">
        <v>14860</v>
      </c>
      <c r="K20" s="95"/>
      <c r="L20" s="95">
        <v>10000</v>
      </c>
      <c r="M20" s="95">
        <v>10000</v>
      </c>
      <c r="N20" s="95"/>
      <c r="O20" s="95">
        <v>14860</v>
      </c>
      <c r="P20" s="95">
        <v>14860</v>
      </c>
      <c r="Q20" s="95"/>
      <c r="R20" s="95">
        <v>10000</v>
      </c>
      <c r="S20" s="95">
        <v>10000</v>
      </c>
      <c r="T20" s="95"/>
      <c r="U20" s="95">
        <v>10000</v>
      </c>
      <c r="V20" s="95">
        <v>10000</v>
      </c>
      <c r="W20" s="95"/>
      <c r="X20" s="95">
        <v>3000</v>
      </c>
      <c r="Y20" s="95">
        <v>3000</v>
      </c>
      <c r="Z20" s="95"/>
      <c r="AA20" s="95" t="s">
        <v>397</v>
      </c>
      <c r="AB20" s="103"/>
    </row>
    <row r="21" spans="1:28" s="206" customFormat="1" x14ac:dyDescent="0.25">
      <c r="A21" s="201" t="s">
        <v>406</v>
      </c>
      <c r="B21" s="198" t="s">
        <v>407</v>
      </c>
      <c r="C21" s="198"/>
      <c r="D21" s="198"/>
      <c r="E21" s="199"/>
      <c r="F21" s="198"/>
      <c r="G21" s="200"/>
      <c r="H21" s="198"/>
      <c r="I21" s="198">
        <f t="shared" ref="I21:Z21" si="3">+SUM(I23:I25)</f>
        <v>44560</v>
      </c>
      <c r="J21" s="198">
        <f t="shared" si="3"/>
        <v>44560</v>
      </c>
      <c r="K21" s="198">
        <f t="shared" si="3"/>
        <v>0</v>
      </c>
      <c r="L21" s="198">
        <f t="shared" si="3"/>
        <v>39000</v>
      </c>
      <c r="M21" s="198">
        <f t="shared" si="3"/>
        <v>39000</v>
      </c>
      <c r="N21" s="198">
        <f t="shared" si="3"/>
        <v>0</v>
      </c>
      <c r="O21" s="198">
        <f t="shared" si="3"/>
        <v>44560</v>
      </c>
      <c r="P21" s="198">
        <f t="shared" si="3"/>
        <v>44560</v>
      </c>
      <c r="Q21" s="198">
        <f t="shared" si="3"/>
        <v>0</v>
      </c>
      <c r="R21" s="198">
        <f t="shared" si="3"/>
        <v>39000</v>
      </c>
      <c r="S21" s="198">
        <f t="shared" si="3"/>
        <v>39000</v>
      </c>
      <c r="T21" s="198">
        <f t="shared" si="3"/>
        <v>0</v>
      </c>
      <c r="U21" s="198">
        <f t="shared" si="3"/>
        <v>39000</v>
      </c>
      <c r="V21" s="198">
        <f t="shared" si="3"/>
        <v>39000</v>
      </c>
      <c r="W21" s="198">
        <f t="shared" si="3"/>
        <v>0</v>
      </c>
      <c r="X21" s="198">
        <f t="shared" si="3"/>
        <v>3300</v>
      </c>
      <c r="Y21" s="198">
        <f t="shared" si="3"/>
        <v>3300</v>
      </c>
      <c r="Z21" s="198">
        <f t="shared" si="3"/>
        <v>0</v>
      </c>
      <c r="AA21" s="198"/>
      <c r="AB21" s="207"/>
    </row>
    <row r="22" spans="1:28" s="194" customFormat="1" x14ac:dyDescent="0.25">
      <c r="A22" s="202"/>
      <c r="B22" s="103" t="s">
        <v>86</v>
      </c>
      <c r="C22" s="103"/>
      <c r="D22" s="103"/>
      <c r="E22" s="100"/>
      <c r="F22" s="103"/>
      <c r="G22" s="101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</row>
    <row r="23" spans="1:28" s="194" customFormat="1" ht="47.25" x14ac:dyDescent="0.25">
      <c r="A23" s="205">
        <v>1</v>
      </c>
      <c r="B23" s="203" t="s">
        <v>408</v>
      </c>
      <c r="C23" s="95" t="s">
        <v>69</v>
      </c>
      <c r="D23" s="95" t="s">
        <v>69</v>
      </c>
      <c r="E23" s="92">
        <v>8034290</v>
      </c>
      <c r="F23" s="95">
        <v>161</v>
      </c>
      <c r="G23" s="204" t="s">
        <v>150</v>
      </c>
      <c r="H23" s="95" t="s">
        <v>409</v>
      </c>
      <c r="I23" s="95">
        <v>14860</v>
      </c>
      <c r="J23" s="95">
        <v>14860</v>
      </c>
      <c r="K23" s="95"/>
      <c r="L23" s="95">
        <v>13000</v>
      </c>
      <c r="M23" s="95">
        <v>13000</v>
      </c>
      <c r="N23" s="95"/>
      <c r="O23" s="95">
        <v>14860</v>
      </c>
      <c r="P23" s="95">
        <v>14860</v>
      </c>
      <c r="Q23" s="95"/>
      <c r="R23" s="95">
        <v>13000</v>
      </c>
      <c r="S23" s="95">
        <v>13000</v>
      </c>
      <c r="T23" s="95"/>
      <c r="U23" s="95">
        <v>13000</v>
      </c>
      <c r="V23" s="95">
        <v>13000</v>
      </c>
      <c r="W23" s="95"/>
      <c r="X23" s="95">
        <v>1100</v>
      </c>
      <c r="Y23" s="95">
        <v>1100</v>
      </c>
      <c r="Z23" s="95"/>
      <c r="AA23" s="95" t="s">
        <v>410</v>
      </c>
      <c r="AB23" s="103"/>
    </row>
    <row r="24" spans="1:28" s="194" customFormat="1" ht="47.25" x14ac:dyDescent="0.25">
      <c r="A24" s="205">
        <v>2</v>
      </c>
      <c r="B24" s="203" t="s">
        <v>411</v>
      </c>
      <c r="C24" s="95" t="s">
        <v>69</v>
      </c>
      <c r="D24" s="95" t="s">
        <v>69</v>
      </c>
      <c r="E24" s="92">
        <v>8034289</v>
      </c>
      <c r="F24" s="95">
        <v>161</v>
      </c>
      <c r="G24" s="204" t="s">
        <v>150</v>
      </c>
      <c r="H24" s="95" t="s">
        <v>412</v>
      </c>
      <c r="I24" s="95">
        <v>14800</v>
      </c>
      <c r="J24" s="95">
        <v>14800</v>
      </c>
      <c r="K24" s="95"/>
      <c r="L24" s="95">
        <v>13000</v>
      </c>
      <c r="M24" s="95">
        <v>13000</v>
      </c>
      <c r="N24" s="95"/>
      <c r="O24" s="95">
        <v>14800</v>
      </c>
      <c r="P24" s="95">
        <v>14800</v>
      </c>
      <c r="Q24" s="95"/>
      <c r="R24" s="95">
        <v>13000</v>
      </c>
      <c r="S24" s="95">
        <v>13000</v>
      </c>
      <c r="T24" s="95"/>
      <c r="U24" s="95">
        <v>13000</v>
      </c>
      <c r="V24" s="95">
        <v>13000</v>
      </c>
      <c r="W24" s="95"/>
      <c r="X24" s="95">
        <v>1100</v>
      </c>
      <c r="Y24" s="95">
        <v>1100</v>
      </c>
      <c r="Z24" s="95"/>
      <c r="AA24" s="95" t="s">
        <v>410</v>
      </c>
      <c r="AB24" s="103"/>
    </row>
    <row r="25" spans="1:28" s="194" customFormat="1" ht="47.25" x14ac:dyDescent="0.25">
      <c r="A25" s="205">
        <v>3</v>
      </c>
      <c r="B25" s="203" t="s">
        <v>413</v>
      </c>
      <c r="C25" s="95" t="s">
        <v>69</v>
      </c>
      <c r="D25" s="95" t="s">
        <v>69</v>
      </c>
      <c r="E25" s="92">
        <v>8034293</v>
      </c>
      <c r="F25" s="95">
        <v>161</v>
      </c>
      <c r="G25" s="204" t="s">
        <v>150</v>
      </c>
      <c r="H25" s="95" t="s">
        <v>414</v>
      </c>
      <c r="I25" s="95">
        <v>14900</v>
      </c>
      <c r="J25" s="95">
        <v>14900</v>
      </c>
      <c r="K25" s="95"/>
      <c r="L25" s="95">
        <v>13000</v>
      </c>
      <c r="M25" s="95">
        <v>13000</v>
      </c>
      <c r="N25" s="95"/>
      <c r="O25" s="95">
        <v>14900</v>
      </c>
      <c r="P25" s="95">
        <v>14900</v>
      </c>
      <c r="Q25" s="95"/>
      <c r="R25" s="95">
        <v>13000</v>
      </c>
      <c r="S25" s="95">
        <v>13000</v>
      </c>
      <c r="T25" s="95"/>
      <c r="U25" s="95">
        <v>13000</v>
      </c>
      <c r="V25" s="95">
        <v>13000</v>
      </c>
      <c r="W25" s="95"/>
      <c r="X25" s="95">
        <v>1100</v>
      </c>
      <c r="Y25" s="95">
        <v>1100</v>
      </c>
      <c r="Z25" s="95"/>
      <c r="AA25" s="95" t="s">
        <v>410</v>
      </c>
      <c r="AB25" s="103"/>
    </row>
    <row r="26" spans="1:28" s="206" customFormat="1" x14ac:dyDescent="0.25">
      <c r="A26" s="201" t="s">
        <v>415</v>
      </c>
      <c r="B26" s="198" t="s">
        <v>307</v>
      </c>
      <c r="C26" s="198"/>
      <c r="D26" s="198"/>
      <c r="E26" s="199"/>
      <c r="F26" s="198"/>
      <c r="G26" s="200"/>
      <c r="H26" s="198"/>
      <c r="I26" s="198">
        <f t="shared" ref="I26:Z26" si="4">SUM(I28:I30)</f>
        <v>44603</v>
      </c>
      <c r="J26" s="198">
        <f t="shared" si="4"/>
        <v>44603</v>
      </c>
      <c r="K26" s="198">
        <f t="shared" si="4"/>
        <v>0</v>
      </c>
      <c r="L26" s="198">
        <f t="shared" si="4"/>
        <v>44948</v>
      </c>
      <c r="M26" s="198">
        <f t="shared" si="4"/>
        <v>44948</v>
      </c>
      <c r="N26" s="198">
        <f t="shared" si="4"/>
        <v>0</v>
      </c>
      <c r="O26" s="198">
        <f t="shared" si="4"/>
        <v>44948</v>
      </c>
      <c r="P26" s="198">
        <f t="shared" si="4"/>
        <v>44948</v>
      </c>
      <c r="Q26" s="198">
        <f t="shared" si="4"/>
        <v>0</v>
      </c>
      <c r="R26" s="198">
        <f t="shared" si="4"/>
        <v>39000</v>
      </c>
      <c r="S26" s="198">
        <f t="shared" si="4"/>
        <v>39000</v>
      </c>
      <c r="T26" s="198">
        <f t="shared" si="4"/>
        <v>0</v>
      </c>
      <c r="U26" s="198">
        <f t="shared" si="4"/>
        <v>39000</v>
      </c>
      <c r="V26" s="198">
        <f t="shared" si="4"/>
        <v>39000</v>
      </c>
      <c r="W26" s="198">
        <f t="shared" si="4"/>
        <v>0</v>
      </c>
      <c r="X26" s="198">
        <f t="shared" si="4"/>
        <v>3000</v>
      </c>
      <c r="Y26" s="198">
        <f t="shared" si="4"/>
        <v>3000</v>
      </c>
      <c r="Z26" s="198">
        <f t="shared" si="4"/>
        <v>0</v>
      </c>
      <c r="AA26" s="198"/>
      <c r="AB26" s="207"/>
    </row>
    <row r="27" spans="1:28" s="194" customFormat="1" x14ac:dyDescent="0.25">
      <c r="A27" s="202"/>
      <c r="B27" s="103" t="s">
        <v>86</v>
      </c>
      <c r="C27" s="103"/>
      <c r="D27" s="103"/>
      <c r="E27" s="100"/>
      <c r="F27" s="103"/>
      <c r="G27" s="101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</row>
    <row r="28" spans="1:28" s="194" customFormat="1" ht="47.25" x14ac:dyDescent="0.25">
      <c r="A28" s="205">
        <v>1</v>
      </c>
      <c r="B28" s="203" t="s">
        <v>416</v>
      </c>
      <c r="C28" s="95" t="s">
        <v>307</v>
      </c>
      <c r="D28" s="95" t="s">
        <v>417</v>
      </c>
      <c r="E28" s="92">
        <v>8022958</v>
      </c>
      <c r="F28" s="95">
        <v>161</v>
      </c>
      <c r="G28" s="204">
        <v>2023</v>
      </c>
      <c r="H28" s="95" t="s">
        <v>418</v>
      </c>
      <c r="I28" s="95">
        <v>14986</v>
      </c>
      <c r="J28" s="95">
        <v>14986</v>
      </c>
      <c r="K28" s="95"/>
      <c r="L28" s="95">
        <v>14998</v>
      </c>
      <c r="M28" s="95">
        <v>14998</v>
      </c>
      <c r="N28" s="95"/>
      <c r="O28" s="95">
        <v>14998</v>
      </c>
      <c r="P28" s="95">
        <v>14998</v>
      </c>
      <c r="Q28" s="95"/>
      <c r="R28" s="95">
        <v>13000</v>
      </c>
      <c r="S28" s="95">
        <v>13000</v>
      </c>
      <c r="T28" s="95"/>
      <c r="U28" s="95">
        <v>13000</v>
      </c>
      <c r="V28" s="95">
        <v>13000</v>
      </c>
      <c r="W28" s="95"/>
      <c r="X28" s="95">
        <v>1000</v>
      </c>
      <c r="Y28" s="95">
        <v>1000</v>
      </c>
      <c r="Z28" s="95"/>
      <c r="AA28" s="95" t="s">
        <v>419</v>
      </c>
      <c r="AB28" s="103"/>
    </row>
    <row r="29" spans="1:28" s="208" customFormat="1" ht="47.25" x14ac:dyDescent="0.25">
      <c r="A29" s="205">
        <v>2</v>
      </c>
      <c r="B29" s="203" t="s">
        <v>420</v>
      </c>
      <c r="C29" s="95" t="s">
        <v>307</v>
      </c>
      <c r="D29" s="95" t="s">
        <v>417</v>
      </c>
      <c r="E29" s="92">
        <v>8022960</v>
      </c>
      <c r="F29" s="95">
        <v>161</v>
      </c>
      <c r="G29" s="204">
        <v>2023</v>
      </c>
      <c r="H29" s="95" t="s">
        <v>421</v>
      </c>
      <c r="I29" s="95">
        <v>14953</v>
      </c>
      <c r="J29" s="95">
        <v>14953</v>
      </c>
      <c r="K29" s="95"/>
      <c r="L29" s="95">
        <v>14966</v>
      </c>
      <c r="M29" s="95">
        <v>14966</v>
      </c>
      <c r="N29" s="95"/>
      <c r="O29" s="95">
        <v>14966</v>
      </c>
      <c r="P29" s="95">
        <v>14966</v>
      </c>
      <c r="Q29" s="95"/>
      <c r="R29" s="95">
        <v>13000</v>
      </c>
      <c r="S29" s="95">
        <v>13000</v>
      </c>
      <c r="T29" s="95"/>
      <c r="U29" s="95">
        <v>13000</v>
      </c>
      <c r="V29" s="95">
        <v>13000</v>
      </c>
      <c r="W29" s="95"/>
      <c r="X29" s="95">
        <v>1000</v>
      </c>
      <c r="Y29" s="95">
        <v>1000</v>
      </c>
      <c r="Z29" s="95"/>
      <c r="AA29" s="95" t="s">
        <v>419</v>
      </c>
      <c r="AB29" s="103"/>
    </row>
    <row r="30" spans="1:28" s="208" customFormat="1" ht="47.25" x14ac:dyDescent="0.25">
      <c r="A30" s="205">
        <v>3</v>
      </c>
      <c r="B30" s="203" t="s">
        <v>422</v>
      </c>
      <c r="C30" s="95" t="s">
        <v>307</v>
      </c>
      <c r="D30" s="95" t="s">
        <v>417</v>
      </c>
      <c r="E30" s="92">
        <v>8022961</v>
      </c>
      <c r="F30" s="95">
        <v>161</v>
      </c>
      <c r="G30" s="204">
        <v>2023</v>
      </c>
      <c r="H30" s="95" t="s">
        <v>423</v>
      </c>
      <c r="I30" s="95">
        <v>14664</v>
      </c>
      <c r="J30" s="95">
        <v>14664</v>
      </c>
      <c r="K30" s="95"/>
      <c r="L30" s="95">
        <v>14984</v>
      </c>
      <c r="M30" s="95">
        <v>14984</v>
      </c>
      <c r="N30" s="95"/>
      <c r="O30" s="95">
        <v>14984</v>
      </c>
      <c r="P30" s="95">
        <v>14984</v>
      </c>
      <c r="Q30" s="95"/>
      <c r="R30" s="95">
        <v>13000</v>
      </c>
      <c r="S30" s="95">
        <v>13000</v>
      </c>
      <c r="T30" s="95"/>
      <c r="U30" s="95">
        <v>13000</v>
      </c>
      <c r="V30" s="95">
        <v>13000</v>
      </c>
      <c r="W30" s="95"/>
      <c r="X30" s="95">
        <v>1000</v>
      </c>
      <c r="Y30" s="95">
        <v>1000</v>
      </c>
      <c r="Z30" s="95"/>
      <c r="AA30" s="95" t="s">
        <v>419</v>
      </c>
      <c r="AB30" s="103"/>
    </row>
    <row r="31" spans="1:28" s="197" customFormat="1" x14ac:dyDescent="0.25">
      <c r="A31" s="201" t="s">
        <v>424</v>
      </c>
      <c r="B31" s="198" t="s">
        <v>425</v>
      </c>
      <c r="C31" s="198"/>
      <c r="D31" s="198"/>
      <c r="E31" s="199"/>
      <c r="F31" s="198"/>
      <c r="G31" s="200"/>
      <c r="H31" s="198"/>
      <c r="I31" s="198">
        <f t="shared" ref="I31:Z31" si="5">+SUM(I33:I35)</f>
        <v>43917</v>
      </c>
      <c r="J31" s="198">
        <f t="shared" si="5"/>
        <v>43917</v>
      </c>
      <c r="K31" s="198">
        <f t="shared" si="5"/>
        <v>0</v>
      </c>
      <c r="L31" s="198">
        <f t="shared" si="5"/>
        <v>28000</v>
      </c>
      <c r="M31" s="198">
        <f t="shared" si="5"/>
        <v>28000</v>
      </c>
      <c r="N31" s="198">
        <f t="shared" si="5"/>
        <v>0</v>
      </c>
      <c r="O31" s="198">
        <f t="shared" si="5"/>
        <v>43917</v>
      </c>
      <c r="P31" s="198">
        <f t="shared" si="5"/>
        <v>43917</v>
      </c>
      <c r="Q31" s="198">
        <f t="shared" si="5"/>
        <v>0</v>
      </c>
      <c r="R31" s="198">
        <f t="shared" si="5"/>
        <v>29800</v>
      </c>
      <c r="S31" s="198">
        <f t="shared" si="5"/>
        <v>29800</v>
      </c>
      <c r="T31" s="198">
        <f t="shared" si="5"/>
        <v>0</v>
      </c>
      <c r="U31" s="198">
        <f t="shared" si="5"/>
        <v>29800</v>
      </c>
      <c r="V31" s="198">
        <f t="shared" si="5"/>
        <v>29800</v>
      </c>
      <c r="W31" s="198">
        <f t="shared" si="5"/>
        <v>0</v>
      </c>
      <c r="X31" s="198">
        <f t="shared" si="5"/>
        <v>7900</v>
      </c>
      <c r="Y31" s="198">
        <f t="shared" si="5"/>
        <v>7900</v>
      </c>
      <c r="Z31" s="198">
        <f t="shared" si="5"/>
        <v>0</v>
      </c>
      <c r="AA31" s="198"/>
      <c r="AB31" s="207"/>
    </row>
    <row r="32" spans="1:28" s="194" customFormat="1" x14ac:dyDescent="0.25">
      <c r="A32" s="202"/>
      <c r="B32" s="103" t="s">
        <v>86</v>
      </c>
      <c r="C32" s="103"/>
      <c r="D32" s="103"/>
      <c r="E32" s="100"/>
      <c r="F32" s="103"/>
      <c r="G32" s="101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</row>
    <row r="33" spans="1:28" s="208" customFormat="1" ht="47.25" x14ac:dyDescent="0.25">
      <c r="A33" s="205">
        <v>1</v>
      </c>
      <c r="B33" s="203" t="s">
        <v>426</v>
      </c>
      <c r="C33" s="95" t="s">
        <v>427</v>
      </c>
      <c r="D33" s="95" t="s">
        <v>428</v>
      </c>
      <c r="E33" s="92">
        <v>8026023</v>
      </c>
      <c r="F33" s="95">
        <v>161</v>
      </c>
      <c r="G33" s="204" t="s">
        <v>150</v>
      </c>
      <c r="H33" s="95" t="s">
        <v>429</v>
      </c>
      <c r="I33" s="95">
        <v>14450</v>
      </c>
      <c r="J33" s="95">
        <v>14450</v>
      </c>
      <c r="K33" s="95"/>
      <c r="L33" s="95">
        <v>10000</v>
      </c>
      <c r="M33" s="95">
        <v>10000</v>
      </c>
      <c r="N33" s="95"/>
      <c r="O33" s="95">
        <v>14450</v>
      </c>
      <c r="P33" s="95">
        <v>14450</v>
      </c>
      <c r="Q33" s="95"/>
      <c r="R33" s="95">
        <v>10000</v>
      </c>
      <c r="S33" s="95">
        <v>10000</v>
      </c>
      <c r="T33" s="95"/>
      <c r="U33" s="95">
        <v>10000</v>
      </c>
      <c r="V33" s="95">
        <v>10000</v>
      </c>
      <c r="W33" s="95"/>
      <c r="X33" s="95">
        <v>2500</v>
      </c>
      <c r="Y33" s="95">
        <v>2500</v>
      </c>
      <c r="Z33" s="95"/>
      <c r="AA33" s="95" t="s">
        <v>430</v>
      </c>
      <c r="AB33" s="103"/>
    </row>
    <row r="34" spans="1:28" s="208" customFormat="1" ht="47.25" x14ac:dyDescent="0.25">
      <c r="A34" s="205">
        <v>2</v>
      </c>
      <c r="B34" s="203" t="s">
        <v>431</v>
      </c>
      <c r="C34" s="95" t="s">
        <v>432</v>
      </c>
      <c r="D34" s="95" t="s">
        <v>428</v>
      </c>
      <c r="E34" s="92">
        <v>8025263</v>
      </c>
      <c r="F34" s="95">
        <v>161</v>
      </c>
      <c r="G34" s="204" t="s">
        <v>150</v>
      </c>
      <c r="H34" s="95" t="s">
        <v>433</v>
      </c>
      <c r="I34" s="95">
        <v>14900</v>
      </c>
      <c r="J34" s="95">
        <v>14900</v>
      </c>
      <c r="K34" s="95"/>
      <c r="L34" s="95">
        <v>8000</v>
      </c>
      <c r="M34" s="95">
        <v>8000</v>
      </c>
      <c r="N34" s="95"/>
      <c r="O34" s="95">
        <v>14900</v>
      </c>
      <c r="P34" s="95">
        <v>14900</v>
      </c>
      <c r="Q34" s="95"/>
      <c r="R34" s="95">
        <f>S34</f>
        <v>9800</v>
      </c>
      <c r="S34" s="95">
        <f>8000+1800</f>
        <v>9800</v>
      </c>
      <c r="T34" s="95"/>
      <c r="U34" s="95">
        <f>V34</f>
        <v>9800</v>
      </c>
      <c r="V34" s="95">
        <f>8000+1800</f>
        <v>9800</v>
      </c>
      <c r="W34" s="95"/>
      <c r="X34" s="95">
        <f>Y34</f>
        <v>3200</v>
      </c>
      <c r="Y34" s="95">
        <f>5000-1800</f>
        <v>3200</v>
      </c>
      <c r="Z34" s="95"/>
      <c r="AA34" s="95" t="s">
        <v>430</v>
      </c>
      <c r="AB34" s="103"/>
    </row>
    <row r="35" spans="1:28" s="208" customFormat="1" ht="63" x14ac:dyDescent="0.25">
      <c r="A35" s="205">
        <v>3</v>
      </c>
      <c r="B35" s="203" t="s">
        <v>434</v>
      </c>
      <c r="C35" s="95" t="s">
        <v>278</v>
      </c>
      <c r="D35" s="95" t="s">
        <v>428</v>
      </c>
      <c r="E35" s="92">
        <v>8025255</v>
      </c>
      <c r="F35" s="95">
        <v>161</v>
      </c>
      <c r="G35" s="204" t="s">
        <v>150</v>
      </c>
      <c r="H35" s="95" t="s">
        <v>435</v>
      </c>
      <c r="I35" s="95">
        <v>14567</v>
      </c>
      <c r="J35" s="95">
        <v>14567</v>
      </c>
      <c r="K35" s="95"/>
      <c r="L35" s="95">
        <v>10000</v>
      </c>
      <c r="M35" s="95">
        <v>10000</v>
      </c>
      <c r="N35" s="95"/>
      <c r="O35" s="95">
        <v>14567</v>
      </c>
      <c r="P35" s="95">
        <v>14567</v>
      </c>
      <c r="Q35" s="95"/>
      <c r="R35" s="95">
        <v>10000</v>
      </c>
      <c r="S35" s="95">
        <v>10000</v>
      </c>
      <c r="T35" s="95"/>
      <c r="U35" s="95">
        <v>10000</v>
      </c>
      <c r="V35" s="95">
        <v>10000</v>
      </c>
      <c r="W35" s="95"/>
      <c r="X35" s="95">
        <v>2200</v>
      </c>
      <c r="Y35" s="95">
        <v>2200</v>
      </c>
      <c r="Z35" s="95"/>
      <c r="AA35" s="95" t="s">
        <v>430</v>
      </c>
      <c r="AB35" s="103"/>
    </row>
    <row r="36" spans="1:28" s="197" customFormat="1" x14ac:dyDescent="0.25">
      <c r="A36" s="201" t="s">
        <v>436</v>
      </c>
      <c r="B36" s="198" t="s">
        <v>437</v>
      </c>
      <c r="C36" s="198"/>
      <c r="D36" s="198"/>
      <c r="E36" s="199"/>
      <c r="F36" s="198"/>
      <c r="G36" s="200"/>
      <c r="H36" s="198"/>
      <c r="I36" s="198">
        <f t="shared" ref="I36:Z36" si="6">+I38</f>
        <v>14930</v>
      </c>
      <c r="J36" s="198">
        <f t="shared" si="6"/>
        <v>14930</v>
      </c>
      <c r="K36" s="198">
        <f t="shared" si="6"/>
        <v>0</v>
      </c>
      <c r="L36" s="198">
        <f t="shared" si="6"/>
        <v>10000</v>
      </c>
      <c r="M36" s="198">
        <f t="shared" si="6"/>
        <v>10000</v>
      </c>
      <c r="N36" s="198">
        <f t="shared" si="6"/>
        <v>0</v>
      </c>
      <c r="O36" s="198">
        <f t="shared" si="6"/>
        <v>14930</v>
      </c>
      <c r="P36" s="198">
        <f t="shared" si="6"/>
        <v>14930</v>
      </c>
      <c r="Q36" s="198">
        <f t="shared" si="6"/>
        <v>0</v>
      </c>
      <c r="R36" s="198">
        <f t="shared" si="6"/>
        <v>10000</v>
      </c>
      <c r="S36" s="198">
        <f t="shared" si="6"/>
        <v>10000</v>
      </c>
      <c r="T36" s="198">
        <f t="shared" si="6"/>
        <v>0</v>
      </c>
      <c r="U36" s="198">
        <f t="shared" si="6"/>
        <v>10000</v>
      </c>
      <c r="V36" s="198">
        <f t="shared" si="6"/>
        <v>10000</v>
      </c>
      <c r="W36" s="198">
        <f t="shared" si="6"/>
        <v>0</v>
      </c>
      <c r="X36" s="198">
        <f t="shared" si="6"/>
        <v>3000</v>
      </c>
      <c r="Y36" s="198">
        <f t="shared" si="6"/>
        <v>3000</v>
      </c>
      <c r="Z36" s="198">
        <f t="shared" si="6"/>
        <v>0</v>
      </c>
      <c r="AA36" s="198"/>
      <c r="AB36" s="207"/>
    </row>
    <row r="37" spans="1:28" s="194" customFormat="1" x14ac:dyDescent="0.25">
      <c r="A37" s="202"/>
      <c r="B37" s="103" t="s">
        <v>86</v>
      </c>
      <c r="C37" s="103"/>
      <c r="D37" s="103"/>
      <c r="E37" s="100"/>
      <c r="F37" s="103"/>
      <c r="G37" s="101"/>
      <c r="H37" s="103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</row>
    <row r="38" spans="1:28" s="208" customFormat="1" ht="47.25" x14ac:dyDescent="0.25">
      <c r="A38" s="205">
        <v>1</v>
      </c>
      <c r="B38" s="203" t="s">
        <v>438</v>
      </c>
      <c r="C38" s="95" t="s">
        <v>62</v>
      </c>
      <c r="D38" s="95"/>
      <c r="E38" s="92" t="s">
        <v>439</v>
      </c>
      <c r="F38" s="95"/>
      <c r="G38" s="204" t="s">
        <v>150</v>
      </c>
      <c r="H38" s="95" t="s">
        <v>440</v>
      </c>
      <c r="I38" s="95">
        <v>14930</v>
      </c>
      <c r="J38" s="95">
        <v>14930</v>
      </c>
      <c r="K38" s="95"/>
      <c r="L38" s="95">
        <v>10000</v>
      </c>
      <c r="M38" s="95">
        <v>10000</v>
      </c>
      <c r="N38" s="95"/>
      <c r="O38" s="95">
        <v>14930</v>
      </c>
      <c r="P38" s="95">
        <v>14930</v>
      </c>
      <c r="Q38" s="95"/>
      <c r="R38" s="95">
        <v>10000</v>
      </c>
      <c r="S38" s="95">
        <v>10000</v>
      </c>
      <c r="T38" s="95"/>
      <c r="U38" s="95">
        <v>10000</v>
      </c>
      <c r="V38" s="95">
        <v>10000</v>
      </c>
      <c r="W38" s="95"/>
      <c r="X38" s="95">
        <v>3000</v>
      </c>
      <c r="Y38" s="95">
        <v>3000</v>
      </c>
      <c r="Z38" s="95"/>
      <c r="AA38" s="95" t="s">
        <v>441</v>
      </c>
      <c r="AB38" s="103"/>
    </row>
    <row r="39" spans="1:28" s="197" customFormat="1" x14ac:dyDescent="0.25">
      <c r="A39" s="201" t="s">
        <v>442</v>
      </c>
      <c r="B39" s="198" t="s">
        <v>443</v>
      </c>
      <c r="C39" s="198"/>
      <c r="D39" s="198"/>
      <c r="E39" s="199"/>
      <c r="F39" s="198"/>
      <c r="G39" s="200"/>
      <c r="H39" s="198"/>
      <c r="I39" s="198">
        <f t="shared" ref="I39:Z39" si="7">+SUM(I41:I43)</f>
        <v>44805</v>
      </c>
      <c r="J39" s="198">
        <f t="shared" si="7"/>
        <v>44805</v>
      </c>
      <c r="K39" s="198">
        <f t="shared" si="7"/>
        <v>0</v>
      </c>
      <c r="L39" s="198">
        <f t="shared" si="7"/>
        <v>44200</v>
      </c>
      <c r="M39" s="198">
        <f t="shared" si="7"/>
        <v>44200</v>
      </c>
      <c r="N39" s="198">
        <f t="shared" si="7"/>
        <v>0</v>
      </c>
      <c r="O39" s="198">
        <f t="shared" si="7"/>
        <v>44805</v>
      </c>
      <c r="P39" s="198">
        <f t="shared" si="7"/>
        <v>44805</v>
      </c>
      <c r="Q39" s="198">
        <f t="shared" si="7"/>
        <v>0</v>
      </c>
      <c r="R39" s="198">
        <f t="shared" si="7"/>
        <v>39000</v>
      </c>
      <c r="S39" s="198">
        <f t="shared" si="7"/>
        <v>39000</v>
      </c>
      <c r="T39" s="198">
        <f t="shared" si="7"/>
        <v>0</v>
      </c>
      <c r="U39" s="198">
        <f t="shared" si="7"/>
        <v>39000</v>
      </c>
      <c r="V39" s="198">
        <f t="shared" si="7"/>
        <v>39000</v>
      </c>
      <c r="W39" s="198">
        <f t="shared" si="7"/>
        <v>0</v>
      </c>
      <c r="X39" s="198">
        <f t="shared" si="7"/>
        <v>5200</v>
      </c>
      <c r="Y39" s="198">
        <f t="shared" si="7"/>
        <v>5200</v>
      </c>
      <c r="Z39" s="198">
        <f t="shared" si="7"/>
        <v>0</v>
      </c>
      <c r="AA39" s="198"/>
      <c r="AB39" s="207"/>
    </row>
    <row r="40" spans="1:28" s="194" customFormat="1" x14ac:dyDescent="0.25">
      <c r="A40" s="202"/>
      <c r="B40" s="103" t="s">
        <v>86</v>
      </c>
      <c r="C40" s="103"/>
      <c r="D40" s="103"/>
      <c r="E40" s="100"/>
      <c r="F40" s="103"/>
      <c r="G40" s="101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</row>
    <row r="41" spans="1:28" s="208" customFormat="1" ht="63" x14ac:dyDescent="0.25">
      <c r="A41" s="205">
        <v>1</v>
      </c>
      <c r="B41" s="203" t="s">
        <v>444</v>
      </c>
      <c r="C41" s="95" t="s">
        <v>445</v>
      </c>
      <c r="D41" s="95" t="s">
        <v>105</v>
      </c>
      <c r="E41" s="92">
        <v>8030219</v>
      </c>
      <c r="F41" s="95">
        <v>161</v>
      </c>
      <c r="G41" s="204" t="s">
        <v>446</v>
      </c>
      <c r="H41" s="95" t="s">
        <v>447</v>
      </c>
      <c r="I41" s="95">
        <v>14831</v>
      </c>
      <c r="J41" s="95">
        <v>14831</v>
      </c>
      <c r="K41" s="95">
        <v>0</v>
      </c>
      <c r="L41" s="95">
        <v>14700</v>
      </c>
      <c r="M41" s="95">
        <v>14700</v>
      </c>
      <c r="N41" s="95">
        <v>0</v>
      </c>
      <c r="O41" s="95">
        <v>14831</v>
      </c>
      <c r="P41" s="95">
        <v>14831</v>
      </c>
      <c r="Q41" s="95">
        <v>0</v>
      </c>
      <c r="R41" s="95">
        <v>13000</v>
      </c>
      <c r="S41" s="95">
        <v>13000</v>
      </c>
      <c r="T41" s="95">
        <v>0</v>
      </c>
      <c r="U41" s="95">
        <v>13000</v>
      </c>
      <c r="V41" s="95">
        <v>13000</v>
      </c>
      <c r="W41" s="95">
        <v>0</v>
      </c>
      <c r="X41" s="95">
        <v>1700</v>
      </c>
      <c r="Y41" s="95">
        <v>1700</v>
      </c>
      <c r="Z41" s="95">
        <v>0</v>
      </c>
      <c r="AA41" s="95" t="s">
        <v>448</v>
      </c>
      <c r="AB41" s="103"/>
    </row>
    <row r="42" spans="1:28" s="208" customFormat="1" ht="63" x14ac:dyDescent="0.25">
      <c r="A42" s="205">
        <v>2</v>
      </c>
      <c r="B42" s="203" t="s">
        <v>449</v>
      </c>
      <c r="C42" s="95" t="s">
        <v>450</v>
      </c>
      <c r="D42" s="95" t="s">
        <v>105</v>
      </c>
      <c r="E42" s="92">
        <v>8030217</v>
      </c>
      <c r="F42" s="95">
        <v>161</v>
      </c>
      <c r="G42" s="204" t="s">
        <v>446</v>
      </c>
      <c r="H42" s="95" t="s">
        <v>451</v>
      </c>
      <c r="I42" s="95">
        <v>14995</v>
      </c>
      <c r="J42" s="95">
        <v>14995</v>
      </c>
      <c r="K42" s="95">
        <v>0</v>
      </c>
      <c r="L42" s="95">
        <v>14800</v>
      </c>
      <c r="M42" s="95">
        <v>14800</v>
      </c>
      <c r="N42" s="95">
        <v>0</v>
      </c>
      <c r="O42" s="95">
        <v>14995</v>
      </c>
      <c r="P42" s="95">
        <v>14995</v>
      </c>
      <c r="Q42" s="95">
        <v>0</v>
      </c>
      <c r="R42" s="95">
        <v>13000</v>
      </c>
      <c r="S42" s="95">
        <v>13000</v>
      </c>
      <c r="T42" s="95">
        <v>0</v>
      </c>
      <c r="U42" s="95">
        <v>13000</v>
      </c>
      <c r="V42" s="95">
        <v>13000</v>
      </c>
      <c r="W42" s="95">
        <v>0</v>
      </c>
      <c r="X42" s="95">
        <v>1800</v>
      </c>
      <c r="Y42" s="95">
        <v>1800</v>
      </c>
      <c r="Z42" s="95">
        <v>0</v>
      </c>
      <c r="AA42" s="95" t="s">
        <v>448</v>
      </c>
      <c r="AB42" s="103"/>
    </row>
    <row r="43" spans="1:28" s="208" customFormat="1" ht="47.25" x14ac:dyDescent="0.25">
      <c r="A43" s="205">
        <v>3</v>
      </c>
      <c r="B43" s="203" t="s">
        <v>452</v>
      </c>
      <c r="C43" s="95" t="s">
        <v>453</v>
      </c>
      <c r="D43" s="95" t="s">
        <v>105</v>
      </c>
      <c r="E43" s="92">
        <v>8030218</v>
      </c>
      <c r="F43" s="95">
        <v>161</v>
      </c>
      <c r="G43" s="204" t="s">
        <v>446</v>
      </c>
      <c r="H43" s="95" t="s">
        <v>454</v>
      </c>
      <c r="I43" s="95">
        <v>14979</v>
      </c>
      <c r="J43" s="95">
        <v>14979</v>
      </c>
      <c r="K43" s="95">
        <v>0</v>
      </c>
      <c r="L43" s="95">
        <v>14700</v>
      </c>
      <c r="M43" s="95">
        <v>14700</v>
      </c>
      <c r="N43" s="95">
        <v>0</v>
      </c>
      <c r="O43" s="95">
        <v>14979</v>
      </c>
      <c r="P43" s="95">
        <v>14979</v>
      </c>
      <c r="Q43" s="95">
        <v>0</v>
      </c>
      <c r="R43" s="95">
        <v>13000</v>
      </c>
      <c r="S43" s="95">
        <v>13000</v>
      </c>
      <c r="T43" s="95">
        <v>0</v>
      </c>
      <c r="U43" s="95">
        <v>13000</v>
      </c>
      <c r="V43" s="95">
        <v>13000</v>
      </c>
      <c r="W43" s="95">
        <v>0</v>
      </c>
      <c r="X43" s="95">
        <v>1700</v>
      </c>
      <c r="Y43" s="95">
        <v>1700</v>
      </c>
      <c r="Z43" s="95">
        <v>0</v>
      </c>
      <c r="AA43" s="95" t="s">
        <v>448</v>
      </c>
      <c r="AB43" s="103"/>
    </row>
    <row r="44" spans="1:28" x14ac:dyDescent="0.25">
      <c r="G44" s="209"/>
      <c r="I44" s="208"/>
      <c r="J44" s="208"/>
      <c r="K44" s="208"/>
    </row>
    <row r="45" spans="1:28" x14ac:dyDescent="0.25">
      <c r="G45" s="209"/>
      <c r="I45" s="208"/>
      <c r="J45" s="208"/>
      <c r="K45" s="208"/>
    </row>
    <row r="46" spans="1:28" x14ac:dyDescent="0.25">
      <c r="G46" s="209"/>
      <c r="I46" s="208"/>
      <c r="J46" s="208"/>
      <c r="K46" s="208"/>
    </row>
    <row r="47" spans="1:28" x14ac:dyDescent="0.25">
      <c r="G47" s="209"/>
      <c r="I47" s="208"/>
      <c r="J47" s="208"/>
      <c r="K47" s="208"/>
    </row>
    <row r="48" spans="1:28" x14ac:dyDescent="0.25">
      <c r="G48" s="209"/>
    </row>
    <row r="49" spans="7:7" x14ac:dyDescent="0.25">
      <c r="G49" s="209"/>
    </row>
  </sheetData>
  <mergeCells count="32">
    <mergeCell ref="A2:AB2"/>
    <mergeCell ref="A3:AB3"/>
    <mergeCell ref="A4:AB4"/>
    <mergeCell ref="Y5:AB5"/>
    <mergeCell ref="A6:A8"/>
    <mergeCell ref="B6:B8"/>
    <mergeCell ref="C6:C8"/>
    <mergeCell ref="D6:D8"/>
    <mergeCell ref="E6:E8"/>
    <mergeCell ref="F6:F8"/>
    <mergeCell ref="G6:G8"/>
    <mergeCell ref="AA6:AA8"/>
    <mergeCell ref="AB6:AB8"/>
    <mergeCell ref="H6:K6"/>
    <mergeCell ref="L6:N6"/>
    <mergeCell ref="O6:Q6"/>
    <mergeCell ref="R6:T6"/>
    <mergeCell ref="U6:W6"/>
    <mergeCell ref="X6:Z6"/>
    <mergeCell ref="O7:O8"/>
    <mergeCell ref="H7:H8"/>
    <mergeCell ref="I7:I8"/>
    <mergeCell ref="L7:L8"/>
    <mergeCell ref="R7:R8"/>
    <mergeCell ref="U7:U8"/>
    <mergeCell ref="X7:X8"/>
    <mergeCell ref="J7:K7"/>
    <mergeCell ref="M7:N7"/>
    <mergeCell ref="Y7:Z7"/>
    <mergeCell ref="P7:Q7"/>
    <mergeCell ref="S7:T7"/>
    <mergeCell ref="V7:W7"/>
  </mergeCells>
  <printOptions horizontalCentered="1"/>
  <pageMargins left="0.31" right="0.17" top="0.33" bottom="0.19" header="0.28999999999999998" footer="0.19"/>
  <pageSetup paperSize="9" scale="50" fitToHeight="0" orientation="landscape" blackAndWhite="1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9"/>
  <sheetViews>
    <sheetView view="pageBreakPreview" zoomScale="60" zoomScaleNormal="100" workbookViewId="0">
      <pane xSplit="6" ySplit="7" topLeftCell="G8" activePane="bottomRight" state="frozen"/>
      <selection activeCell="O15" sqref="O15"/>
      <selection pane="topRight" activeCell="O15" sqref="O15"/>
      <selection pane="bottomLeft" activeCell="O15" sqref="O15"/>
      <selection pane="bottomRight" activeCell="AA10" sqref="AA10:AA13"/>
    </sheetView>
    <sheetView tabSelected="1" workbookViewId="1">
      <selection activeCell="O14" sqref="O14"/>
    </sheetView>
  </sheetViews>
  <sheetFormatPr defaultRowHeight="18.75" x14ac:dyDescent="0.25"/>
  <cols>
    <col min="1" max="1" width="6.7109375" style="2" customWidth="1"/>
    <col min="2" max="2" width="34.7109375" style="2" customWidth="1"/>
    <col min="3" max="3" width="14.42578125" style="2" customWidth="1"/>
    <col min="4" max="4" width="21" style="2" customWidth="1"/>
    <col min="5" max="5" width="13.140625" style="2" customWidth="1"/>
    <col min="6" max="6" width="9.140625" style="2" customWidth="1"/>
    <col min="7" max="7" width="9.140625" style="2"/>
    <col min="8" max="8" width="12" style="2" customWidth="1"/>
    <col min="9" max="11" width="9.28515625" style="2" customWidth="1"/>
    <col min="12" max="14" width="9.28515625" style="2" hidden="1" customWidth="1"/>
    <col min="15" max="17" width="9.28515625" style="2" customWidth="1"/>
    <col min="18" max="20" width="9.28515625" style="2" hidden="1" customWidth="1"/>
    <col min="21" max="26" width="9.28515625" style="2" customWidth="1"/>
    <col min="27" max="27" width="17" style="2" customWidth="1"/>
    <col min="28" max="28" width="13" style="2" customWidth="1"/>
    <col min="29" max="31" width="13" style="2" hidden="1" customWidth="1"/>
    <col min="32" max="32" width="0" style="2" hidden="1" customWidth="1"/>
    <col min="33" max="16384" width="9.140625" style="2"/>
  </cols>
  <sheetData>
    <row r="1" spans="1:31" s="28" customFormat="1" ht="15.75" x14ac:dyDescent="0.25">
      <c r="B1" s="28" t="s">
        <v>455</v>
      </c>
    </row>
    <row r="2" spans="1:31" s="30" customFormat="1" ht="31.5" customHeight="1" x14ac:dyDescent="0.25">
      <c r="A2" s="273" t="str">
        <f>'B2-TWTN'!A2:W2</f>
        <v>DỰ ÁN ĐANG TRIỂN KHAI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  <c r="T2" s="273"/>
      <c r="U2" s="273"/>
      <c r="V2" s="273"/>
      <c r="W2" s="273"/>
      <c r="X2" s="273"/>
      <c r="Y2" s="273"/>
      <c r="Z2" s="273"/>
      <c r="AA2" s="273"/>
      <c r="AB2" s="273"/>
    </row>
    <row r="3" spans="1:31" s="235" customFormat="1" ht="20.25" x14ac:dyDescent="0.25">
      <c r="A3" s="254" t="str">
        <f>'B14-CCHT'!A3</f>
        <v xml:space="preserve">(Theo Quyết định số: 2796/QĐ-UBND ngày 19 tháng 12 năm 2023 của UBND tỉnh Vĩnh Phúc) 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  <c r="X3" s="254"/>
      <c r="Y3" s="254"/>
      <c r="Z3" s="254"/>
      <c r="AA3" s="254"/>
      <c r="AB3" s="254"/>
    </row>
    <row r="4" spans="1:31" s="10" customFormat="1" ht="15.75" x14ac:dyDescent="0.25">
      <c r="P4" s="210"/>
      <c r="R4" s="210"/>
      <c r="U4" s="210"/>
      <c r="V4" s="210"/>
      <c r="Z4" s="178"/>
      <c r="AA4" s="178" t="s">
        <v>38</v>
      </c>
    </row>
    <row r="5" spans="1:31" s="11" customFormat="1" ht="63" customHeight="1" x14ac:dyDescent="0.25">
      <c r="A5" s="272" t="s">
        <v>1</v>
      </c>
      <c r="B5" s="272" t="s">
        <v>8</v>
      </c>
      <c r="C5" s="272" t="s">
        <v>39</v>
      </c>
      <c r="D5" s="272" t="s">
        <v>40</v>
      </c>
      <c r="E5" s="272" t="s">
        <v>11</v>
      </c>
      <c r="F5" s="272" t="s">
        <v>12</v>
      </c>
      <c r="G5" s="272" t="s">
        <v>41</v>
      </c>
      <c r="H5" s="272" t="s">
        <v>74</v>
      </c>
      <c r="I5" s="272"/>
      <c r="J5" s="272"/>
      <c r="K5" s="272"/>
      <c r="L5" s="272" t="s">
        <v>42</v>
      </c>
      <c r="M5" s="272"/>
      <c r="N5" s="272"/>
      <c r="O5" s="272" t="s">
        <v>75</v>
      </c>
      <c r="P5" s="272"/>
      <c r="Q5" s="272"/>
      <c r="R5" s="272" t="s">
        <v>44</v>
      </c>
      <c r="S5" s="272"/>
      <c r="T5" s="272"/>
      <c r="U5" s="272" t="s">
        <v>17</v>
      </c>
      <c r="V5" s="272"/>
      <c r="W5" s="272"/>
      <c r="X5" s="272" t="s">
        <v>45</v>
      </c>
      <c r="Y5" s="272"/>
      <c r="Z5" s="272"/>
      <c r="AA5" s="272" t="s">
        <v>19</v>
      </c>
      <c r="AB5" s="272" t="s">
        <v>2</v>
      </c>
      <c r="AC5" s="244" t="s">
        <v>456</v>
      </c>
      <c r="AD5" s="244" t="s">
        <v>457</v>
      </c>
      <c r="AE5" s="244" t="s">
        <v>458</v>
      </c>
    </row>
    <row r="6" spans="1:31" s="11" customFormat="1" x14ac:dyDescent="0.25">
      <c r="A6" s="272"/>
      <c r="B6" s="272"/>
      <c r="C6" s="272"/>
      <c r="D6" s="272"/>
      <c r="E6" s="272"/>
      <c r="F6" s="272"/>
      <c r="G6" s="272"/>
      <c r="H6" s="272" t="s">
        <v>46</v>
      </c>
      <c r="I6" s="272" t="s">
        <v>76</v>
      </c>
      <c r="J6" s="272" t="s">
        <v>48</v>
      </c>
      <c r="K6" s="272"/>
      <c r="L6" s="272" t="s">
        <v>22</v>
      </c>
      <c r="M6" s="272" t="s">
        <v>77</v>
      </c>
      <c r="N6" s="272"/>
      <c r="O6" s="272" t="s">
        <v>22</v>
      </c>
      <c r="P6" s="272" t="s">
        <v>77</v>
      </c>
      <c r="Q6" s="272"/>
      <c r="R6" s="272" t="s">
        <v>22</v>
      </c>
      <c r="S6" s="272" t="s">
        <v>77</v>
      </c>
      <c r="T6" s="272"/>
      <c r="U6" s="272" t="s">
        <v>22</v>
      </c>
      <c r="V6" s="272" t="s">
        <v>77</v>
      </c>
      <c r="W6" s="272"/>
      <c r="X6" s="272" t="s">
        <v>22</v>
      </c>
      <c r="Y6" s="272" t="s">
        <v>77</v>
      </c>
      <c r="Z6" s="272"/>
      <c r="AA6" s="272"/>
      <c r="AB6" s="272"/>
      <c r="AC6" s="245"/>
      <c r="AD6" s="245"/>
      <c r="AE6" s="245"/>
    </row>
    <row r="7" spans="1:31" s="11" customFormat="1" ht="93.75" customHeight="1" x14ac:dyDescent="0.25">
      <c r="A7" s="272"/>
      <c r="B7" s="272"/>
      <c r="C7" s="272"/>
      <c r="D7" s="272"/>
      <c r="E7" s="272"/>
      <c r="F7" s="272"/>
      <c r="G7" s="272"/>
      <c r="H7" s="272"/>
      <c r="I7" s="272"/>
      <c r="J7" s="240" t="s">
        <v>78</v>
      </c>
      <c r="K7" s="237" t="s">
        <v>79</v>
      </c>
      <c r="L7" s="272"/>
      <c r="M7" s="237" t="s">
        <v>80</v>
      </c>
      <c r="N7" s="237" t="s">
        <v>79</v>
      </c>
      <c r="O7" s="272"/>
      <c r="P7" s="240" t="s">
        <v>78</v>
      </c>
      <c r="Q7" s="237" t="s">
        <v>79</v>
      </c>
      <c r="R7" s="272"/>
      <c r="S7" s="237" t="s">
        <v>80</v>
      </c>
      <c r="T7" s="237" t="s">
        <v>79</v>
      </c>
      <c r="U7" s="272"/>
      <c r="V7" s="240" t="s">
        <v>78</v>
      </c>
      <c r="W7" s="237" t="s">
        <v>79</v>
      </c>
      <c r="X7" s="272"/>
      <c r="Y7" s="237" t="s">
        <v>459</v>
      </c>
      <c r="Z7" s="237" t="s">
        <v>79</v>
      </c>
      <c r="AA7" s="272"/>
      <c r="AB7" s="272"/>
      <c r="AC7" s="246"/>
      <c r="AD7" s="246"/>
      <c r="AE7" s="246"/>
    </row>
    <row r="8" spans="1:31" s="35" customFormat="1" x14ac:dyDescent="0.25">
      <c r="A8" s="18"/>
      <c r="B8" s="18" t="s">
        <v>86</v>
      </c>
      <c r="C8" s="18"/>
      <c r="D8" s="18"/>
      <c r="E8" s="17"/>
      <c r="F8" s="18"/>
      <c r="G8" s="18"/>
      <c r="H8" s="18"/>
      <c r="I8" s="18">
        <f t="shared" ref="I8:Z8" si="0">I9</f>
        <v>28000</v>
      </c>
      <c r="J8" s="18">
        <f t="shared" si="0"/>
        <v>20000</v>
      </c>
      <c r="K8" s="18">
        <f t="shared" si="0"/>
        <v>8000</v>
      </c>
      <c r="L8" s="18">
        <f t="shared" si="0"/>
        <v>14000</v>
      </c>
      <c r="M8" s="18">
        <f t="shared" si="0"/>
        <v>14000</v>
      </c>
      <c r="N8" s="18">
        <f t="shared" si="0"/>
        <v>0</v>
      </c>
      <c r="O8" s="18">
        <f t="shared" si="0"/>
        <v>20000</v>
      </c>
      <c r="P8" s="18">
        <f t="shared" si="0"/>
        <v>20000</v>
      </c>
      <c r="Q8" s="18">
        <f t="shared" si="0"/>
        <v>0</v>
      </c>
      <c r="R8" s="18">
        <f t="shared" si="0"/>
        <v>14000</v>
      </c>
      <c r="S8" s="18">
        <f t="shared" si="0"/>
        <v>14000</v>
      </c>
      <c r="T8" s="18">
        <f t="shared" si="0"/>
        <v>0</v>
      </c>
      <c r="U8" s="18">
        <f t="shared" si="0"/>
        <v>14000</v>
      </c>
      <c r="V8" s="18">
        <f t="shared" si="0"/>
        <v>14000</v>
      </c>
      <c r="W8" s="18">
        <f t="shared" si="0"/>
        <v>0</v>
      </c>
      <c r="X8" s="18">
        <f t="shared" si="0"/>
        <v>6000</v>
      </c>
      <c r="Y8" s="18">
        <f t="shared" si="0"/>
        <v>6000</v>
      </c>
      <c r="Z8" s="18">
        <f t="shared" si="0"/>
        <v>0</v>
      </c>
      <c r="AA8" s="18"/>
      <c r="AB8" s="18"/>
      <c r="AC8" s="211"/>
      <c r="AD8" s="211"/>
    </row>
    <row r="9" spans="1:31" s="35" customFormat="1" ht="131.25" x14ac:dyDescent="0.25">
      <c r="A9" s="212">
        <v>1</v>
      </c>
      <c r="B9" s="55" t="s">
        <v>460</v>
      </c>
      <c r="C9" s="54" t="s">
        <v>461</v>
      </c>
      <c r="D9" s="54" t="s">
        <v>462</v>
      </c>
      <c r="E9" s="56">
        <v>7955112</v>
      </c>
      <c r="F9" s="54" t="s">
        <v>463</v>
      </c>
      <c r="G9" s="54" t="s">
        <v>143</v>
      </c>
      <c r="H9" s="42" t="s">
        <v>464</v>
      </c>
      <c r="I9" s="213">
        <v>28000</v>
      </c>
      <c r="J9" s="213">
        <v>20000</v>
      </c>
      <c r="K9" s="213">
        <v>8000</v>
      </c>
      <c r="L9" s="213">
        <v>14000</v>
      </c>
      <c r="M9" s="213">
        <v>14000</v>
      </c>
      <c r="N9" s="213"/>
      <c r="O9" s="213">
        <v>20000</v>
      </c>
      <c r="P9" s="213">
        <v>20000</v>
      </c>
      <c r="Q9" s="213"/>
      <c r="R9" s="213">
        <v>14000</v>
      </c>
      <c r="S9" s="213">
        <v>14000</v>
      </c>
      <c r="T9" s="213"/>
      <c r="U9" s="213">
        <v>14000</v>
      </c>
      <c r="V9" s="213">
        <v>14000</v>
      </c>
      <c r="W9" s="213"/>
      <c r="X9" s="213">
        <v>6000</v>
      </c>
      <c r="Y9" s="213">
        <v>6000</v>
      </c>
      <c r="Z9" s="213"/>
      <c r="AA9" s="54" t="s">
        <v>465</v>
      </c>
      <c r="AB9" s="54" t="s">
        <v>466</v>
      </c>
      <c r="AC9" s="18">
        <f>+U9+X9</f>
        <v>20000</v>
      </c>
      <c r="AD9" s="214">
        <f>+AC9/I9</f>
        <v>0.7142857142857143</v>
      </c>
      <c r="AE9" s="35">
        <f>+P9-Y9</f>
        <v>14000</v>
      </c>
    </row>
  </sheetData>
  <mergeCells count="33">
    <mergeCell ref="X6:X7"/>
    <mergeCell ref="A2:AB2"/>
    <mergeCell ref="A3:AB3"/>
    <mergeCell ref="AB5:AB7"/>
    <mergeCell ref="U5:W5"/>
    <mergeCell ref="M6:N6"/>
    <mergeCell ref="S6:T6"/>
    <mergeCell ref="H6:H7"/>
    <mergeCell ref="I6:I7"/>
    <mergeCell ref="J6:K6"/>
    <mergeCell ref="V6:W6"/>
    <mergeCell ref="L6:L7"/>
    <mergeCell ref="O6:O7"/>
    <mergeCell ref="R6:R7"/>
    <mergeCell ref="U6:U7"/>
    <mergeCell ref="Y6:Z6"/>
    <mergeCell ref="P6:Q6"/>
    <mergeCell ref="AE5:AE7"/>
    <mergeCell ref="AA5:AA7"/>
    <mergeCell ref="A5:A7"/>
    <mergeCell ref="B5:B7"/>
    <mergeCell ref="C5:C7"/>
    <mergeCell ref="D5:D7"/>
    <mergeCell ref="E5:E7"/>
    <mergeCell ref="F5:F7"/>
    <mergeCell ref="G5:G7"/>
    <mergeCell ref="X5:Z5"/>
    <mergeCell ref="H5:K5"/>
    <mergeCell ref="L5:N5"/>
    <mergeCell ref="O5:Q5"/>
    <mergeCell ref="R5:T5"/>
    <mergeCell ref="AD5:AD7"/>
    <mergeCell ref="AC5:AC7"/>
  </mergeCells>
  <printOptions horizontalCentered="1"/>
  <pageMargins left="0.2" right="0.2" top="0.35" bottom="0.36" header="0.31" footer="0.39"/>
  <pageSetup paperSize="9" scale="54" fitToHeight="0" orientation="landscape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7EFFC8E-1526-4E40-ACAE-4ECD77D4EF49}"/>
</file>

<file path=customXml/itemProps2.xml><?xml version="1.0" encoding="utf-8"?>
<ds:datastoreItem xmlns:ds="http://schemas.openxmlformats.org/officeDocument/2006/customXml" ds:itemID="{59275CA6-097F-42D3-8BF3-FFDCE55FA99A}"/>
</file>

<file path=customXml/itemProps3.xml><?xml version="1.0" encoding="utf-8"?>
<ds:datastoreItem xmlns:ds="http://schemas.openxmlformats.org/officeDocument/2006/customXml" ds:itemID="{1FFBAB1C-D489-46B9-8D93-30D3A3D5B05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21</vt:i4>
      </vt:variant>
    </vt:vector>
  </HeadingPairs>
  <TitlesOfParts>
    <vt:vector size="35" baseType="lpstr">
      <vt:lpstr>B2-TWTN</vt:lpstr>
      <vt:lpstr>B3-ODA</vt:lpstr>
      <vt:lpstr>B5-TĐ</vt:lpstr>
      <vt:lpstr>B6-QP</vt:lpstr>
      <vt:lpstr>B7-AN</vt:lpstr>
      <vt:lpstr>B10-VH</vt:lpstr>
      <vt:lpstr>B11-TNMT</vt:lpstr>
      <vt:lpstr>B12-NN</vt:lpstr>
      <vt:lpstr>B13-GT</vt:lpstr>
      <vt:lpstr>B14-CCHT</vt:lpstr>
      <vt:lpstr>B15-QLNN</vt:lpstr>
      <vt:lpstr>B17-NQ-71</vt:lpstr>
      <vt:lpstr>B18-NQ-06</vt:lpstr>
      <vt:lpstr>B19-XSKT</vt:lpstr>
      <vt:lpstr>'B10-VH'!Print_Area</vt:lpstr>
      <vt:lpstr>'B12-NN'!Print_Area</vt:lpstr>
      <vt:lpstr>'B13-GT'!Print_Area</vt:lpstr>
      <vt:lpstr>'B14-CCHT'!Print_Area</vt:lpstr>
      <vt:lpstr>'B15-QLNN'!Print_Area</vt:lpstr>
      <vt:lpstr>'B17-NQ-71'!Print_Area</vt:lpstr>
      <vt:lpstr>'B18-NQ-06'!Print_Area</vt:lpstr>
      <vt:lpstr>'B19-XSKT'!Print_Area</vt:lpstr>
      <vt:lpstr>'B3-ODA'!Print_Area</vt:lpstr>
      <vt:lpstr>'B5-TĐ'!Print_Area</vt:lpstr>
      <vt:lpstr>'B6-QP'!Print_Area</vt:lpstr>
      <vt:lpstr>'B7-AN'!Print_Area</vt:lpstr>
      <vt:lpstr>'B10-VH'!Print_Titles</vt:lpstr>
      <vt:lpstr>'B12-NN'!Print_Titles</vt:lpstr>
      <vt:lpstr>'B13-GT'!Print_Titles</vt:lpstr>
      <vt:lpstr>'B15-QLNN'!Print_Titles</vt:lpstr>
      <vt:lpstr>'B17-NQ-71'!Print_Titles</vt:lpstr>
      <vt:lpstr>'B18-NQ-06'!Print_Titles</vt:lpstr>
      <vt:lpstr>'B3-ODA'!Print_Titles</vt:lpstr>
      <vt:lpstr>'B5-TĐ'!Print_Titles</vt:lpstr>
      <vt:lpstr>'B7-AN'!Print_Titles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 Trung Hieu</dc:creator>
  <cp:lastModifiedBy>WIN10</cp:lastModifiedBy>
  <cp:lastPrinted>2023-12-27T11:10:08Z</cp:lastPrinted>
  <dcterms:created xsi:type="dcterms:W3CDTF">2024-04-12T08:47:44Z</dcterms:created>
  <dcterms:modified xsi:type="dcterms:W3CDTF">2024-04-15T08:42:37Z</dcterms:modified>
</cp:coreProperties>
</file>